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中卫市卫生健康委" sheetId="3" r:id="rId1"/>
  </sheets>
  <definedNames>
    <definedName name="_xlnm._FilterDatabase" localSheetId="0" hidden="1">中卫市卫生健康委!$H$2:$H$74</definedName>
    <definedName name="_xlnm.Print_Titles" localSheetId="0">中卫市卫生健康委!$4:$6</definedName>
  </definedNames>
  <calcPr calcId="144525"/>
</workbook>
</file>

<file path=xl/sharedStrings.xml><?xml version="1.0" encoding="utf-8"?>
<sst xmlns="http://schemas.openxmlformats.org/spreadsheetml/2006/main" count="226" uniqueCount="149">
  <si>
    <t>附件3</t>
  </si>
  <si>
    <t>沙坡头区公立医院改革与高质量发展示范项目资金计划表</t>
  </si>
  <si>
    <t xml:space="preserve">                                                                                                                   金额单位：万元</t>
  </si>
  <si>
    <t>项目名称</t>
  </si>
  <si>
    <t>具体任务</t>
  </si>
  <si>
    <t>政策依据</t>
  </si>
  <si>
    <t>绩效目标</t>
  </si>
  <si>
    <t>项目内容</t>
  </si>
  <si>
    <t>项目执行期限</t>
  </si>
  <si>
    <t>资金测算</t>
  </si>
  <si>
    <t>项目资金预算</t>
  </si>
  <si>
    <t>2022年资金安排</t>
  </si>
  <si>
    <t>2023年资金安排</t>
  </si>
  <si>
    <t>2024年资金安排</t>
  </si>
  <si>
    <t>实施主体</t>
  </si>
  <si>
    <t>合计</t>
  </si>
  <si>
    <t>申请
中央
财政
补助</t>
  </si>
  <si>
    <t>省级
财政
补助</t>
  </si>
  <si>
    <t>地市
财政
补助</t>
  </si>
  <si>
    <t>其他
资金
渠道</t>
  </si>
  <si>
    <t>小计</t>
  </si>
  <si>
    <t>中央
财政
补助</t>
  </si>
  <si>
    <t>卫生健康体系建设项目</t>
  </si>
  <si>
    <t xml:space="preserve">1.自治区全民健康水平提升行动领导小组办公室关于印发自治区全民健康水平提升行动示范县（市、区）建设标准（试行）的通知（宁健行组办〔2021〕1 号2.自治区卫生健康委等 5 部门关于印发宁夏回族自治区城市社区卫生服务中心建设工作方案的通知（宁卫发〔2020〕299 号）
3. 自治区卫生健康委等 6 部门关于印发宁夏回族自治区乡镇卫生院服务能力提升行动实施方案的通知（宁卫发〔2020〕322 号   </t>
  </si>
  <si>
    <t>到2024年基层诊疗服务能力明显提升。1.设备采购数量＞33台件；2.购置设备使用率100%。3.医疗设备验收合格率100%；4.门诊患者满意度度≥92%；5.每年度开展义诊宣传不少于5次。6.到2024年，基层急诊急救和服务能力明显提升。</t>
  </si>
  <si>
    <r>
      <t>依托乡镇卫生院扩建宣和镇、兴仁镇、永康镇、镇罗镇、常乐镇等</t>
    </r>
    <r>
      <rPr>
        <sz val="9"/>
        <rFont val="Times New Roman"/>
        <charset val="134"/>
      </rPr>
      <t>5</t>
    </r>
    <r>
      <rPr>
        <sz val="9"/>
        <rFont val="仿宋"/>
        <charset val="134"/>
      </rPr>
      <t>个急救分站，配备车载设备（包括救护车、流动监测车，车载视频传输系统、车载定位装置）</t>
    </r>
  </si>
  <si>
    <t>2022.07—2024.11</t>
  </si>
  <si>
    <t>2022年：购置彩色多普勒超声诊断仪，65万元；DR，46万元；内热式针灸治疗仪，12万元；心电图机，2万元；全自动洗胃机，3万元；
卧室高压锅，15万元；全自动生化分析仪，30万元；全自动洗胃机，3万元；心电图机，2万元；全自动生化分析仪，30万元；
彩色多普勒超声诊断仪，65万元；全自动生化分析仪，30万元；
心电图机（2台），4万元；心电监护仪，2万元；急救床、电子血压计等，1万元。共计310万。                                            2023年：购置口腔综合治疗仪，7万元；五分类血球计数仪，22万元；心电除颤仪，10万元；救护车，40万元；腹腔镜，125万元；麻醉机，35万元；五分类血球计数仪，22万元；心电图机，2万元；
口腔全景仪，25万元；全自动智能牵引床，10万元；全自动尿沉渣仪，11万元； 共计309万。                                 2024年：购置救护车，80万元；全自动洗胃机，3万元；救护车，40万元；心电除颤仪，10万元；心电除颤仪，10万元；心电除颤仪，10万元；共计153万。</t>
  </si>
  <si>
    <t>沙坡头卫生健康局</t>
  </si>
  <si>
    <r>
      <rPr>
        <sz val="10.5"/>
        <rFont val="仿宋"/>
        <charset val="134"/>
      </rPr>
      <t>依托乡镇卫生院扩建大战场、喊叫水、鸣沙、石空、渠口等</t>
    </r>
    <r>
      <rPr>
        <sz val="10.5"/>
        <rFont val="Times New Roman"/>
        <charset val="134"/>
      </rPr>
      <t>5</t>
    </r>
    <r>
      <rPr>
        <sz val="10.5"/>
        <rFont val="仿宋"/>
        <charset val="134"/>
      </rPr>
      <t>个急救分站，配备车载设备（包括救护车、流动检测车，车载视频传输系统、车载定位装置）。</t>
    </r>
  </si>
  <si>
    <t>中宁县卫生健康局</t>
  </si>
  <si>
    <r>
      <rPr>
        <sz val="10.5"/>
        <rFont val="仿宋"/>
        <charset val="134"/>
      </rPr>
      <t>依托乡镇卫生院扩建西安镇、关桥乡、贾塘乡、树台乡、红羊乡、甘城乡、李旺镇等</t>
    </r>
    <r>
      <rPr>
        <sz val="10.5"/>
        <rFont val="Times New Roman"/>
        <charset val="134"/>
      </rPr>
      <t>7</t>
    </r>
    <r>
      <rPr>
        <sz val="10.5"/>
        <rFont val="仿宋"/>
        <charset val="134"/>
      </rPr>
      <t>个急救分站，配备车载设备（包括救护车、流动监测车，车载视频传输系统、车载定位装置）</t>
    </r>
  </si>
  <si>
    <t>海原县卫生健康局</t>
  </si>
  <si>
    <t>（二）建设自治区区域医疗中心</t>
  </si>
  <si>
    <t>建设自治区传染病区域医疗中心。</t>
  </si>
  <si>
    <t>中卫市人民医院</t>
  </si>
  <si>
    <r>
      <rPr>
        <sz val="10.5"/>
        <rFont val="仿宋"/>
        <charset val="134"/>
      </rPr>
      <t>建设自治区心血管病区域医疗中心。配备主动脉内球囊反搏（</t>
    </r>
    <r>
      <rPr>
        <sz val="10.5"/>
        <rFont val="Times New Roman"/>
        <charset val="134"/>
      </rPr>
      <t>IABP</t>
    </r>
    <r>
      <rPr>
        <sz val="10.5"/>
        <rFont val="仿宋"/>
        <charset val="134"/>
      </rPr>
      <t>）、血管内超声（</t>
    </r>
    <r>
      <rPr>
        <sz val="10.5"/>
        <rFont val="Times New Roman"/>
        <charset val="134"/>
      </rPr>
      <t>IVUS</t>
    </r>
    <r>
      <rPr>
        <sz val="10.5"/>
        <rFont val="仿宋"/>
        <charset val="134"/>
      </rPr>
      <t>）、血流储备分数测定（</t>
    </r>
    <r>
      <rPr>
        <sz val="10.5"/>
        <rFont val="Times New Roman"/>
        <charset val="134"/>
      </rPr>
      <t>FFR</t>
    </r>
    <r>
      <rPr>
        <sz val="10.5"/>
        <rFont val="仿宋"/>
        <charset val="134"/>
      </rPr>
      <t>）等设备；建设心脏康复中心；开展心肺评估、抗阻训练等。</t>
    </r>
  </si>
  <si>
    <r>
      <rPr>
        <sz val="10.5"/>
        <rFont val="仿宋"/>
        <charset val="134"/>
      </rPr>
      <t>建设自治区心血管病区域医疗中心。</t>
    </r>
    <r>
      <rPr>
        <sz val="10.5"/>
        <rFont val="Times New Roman"/>
        <charset val="134"/>
      </rPr>
      <t>1.</t>
    </r>
    <r>
      <rPr>
        <sz val="10.5"/>
        <rFont val="仿宋"/>
        <charset val="134"/>
      </rPr>
      <t>提高完成复杂及疑难冠心病、心律失常，包括逆向导丝技术开通慢性闭塞病变、</t>
    </r>
    <r>
      <rPr>
        <sz val="10.5"/>
        <rFont val="Times New Roman"/>
        <charset val="134"/>
      </rPr>
      <t>Mashall</t>
    </r>
    <r>
      <rPr>
        <sz val="10.5"/>
        <rFont val="仿宋"/>
        <charset val="134"/>
      </rPr>
      <t>韧带消融治疗房颤、导管消融联合左心耳封堵</t>
    </r>
    <r>
      <rPr>
        <sz val="10.5"/>
        <rFont val="Times New Roman"/>
        <charset val="134"/>
      </rPr>
      <t>“</t>
    </r>
    <r>
      <rPr>
        <sz val="10.5"/>
        <rFont val="仿宋"/>
        <charset val="134"/>
      </rPr>
      <t>一站式</t>
    </r>
    <r>
      <rPr>
        <sz val="10.5"/>
        <rFont val="Times New Roman"/>
        <charset val="134"/>
      </rPr>
      <t>”</t>
    </r>
    <r>
      <rPr>
        <sz val="10.5"/>
        <rFont val="仿宋"/>
        <charset val="134"/>
      </rPr>
      <t>治疗非瓣膜性房颤、</t>
    </r>
    <r>
      <rPr>
        <sz val="10.5"/>
        <rFont val="Times New Roman"/>
        <charset val="134"/>
      </rPr>
      <t>T3D</t>
    </r>
    <r>
      <rPr>
        <sz val="10.5"/>
        <rFont val="仿宋"/>
        <charset val="134"/>
      </rPr>
      <t>指导下室上速射频消融术等治疗技术的成功率；</t>
    </r>
  </si>
  <si>
    <t>自治区人民医院宁南院区</t>
  </si>
  <si>
    <t>建设自治区儿童区域医疗中心。</t>
  </si>
  <si>
    <t>中卫市人民医院、</t>
  </si>
  <si>
    <t>建设自治区儿童区域医疗中心。建立覆盖新生儿诊疗、儿童呼吸、儿童神经康复、儿童感染性疾病、儿童外科疾病、儿童危重症的高水平诊疗中心，在新技术开展、新理念推广等方面做到示范引领。</t>
  </si>
  <si>
    <t>建设自治区神经疾病区域医疗中心。重点围绕脑血管疾病、神经系统变性疾病、癫痫相关疾病、神经系统免疫性疾病、神经系统感染性疾病、睡眠障碍、神经心理疾病、神经系统肿瘤、颅脑损伤、脊髓脊柱疾病、功能神经外科疾病、神经系统先天发育异常、神经重症等神经系统疾病重点领域，开展诊疗服务能力提升、教学及科研能力提升。</t>
  </si>
  <si>
    <r>
      <t>（三）补齐</t>
    </r>
    <r>
      <rPr>
        <sz val="9"/>
        <rFont val="Times New Roman"/>
        <charset val="134"/>
      </rPr>
      <t>“</t>
    </r>
    <r>
      <rPr>
        <sz val="9"/>
        <rFont val="仿宋"/>
        <charset val="134"/>
      </rPr>
      <t>五大中心</t>
    </r>
    <r>
      <rPr>
        <sz val="9"/>
        <rFont val="Times New Roman"/>
        <charset val="134"/>
      </rPr>
      <t>”</t>
    </r>
    <r>
      <rPr>
        <sz val="9"/>
        <rFont val="仿宋"/>
        <charset val="134"/>
      </rPr>
      <t>，提升急危重症救治能力</t>
    </r>
  </si>
  <si>
    <t>1.自治区人民政府办公厅关于印发宁夏回族自治区医疗卫生服务体系建设“十四五”规划的通知（宁政办发〔2021〕104 号）
2.自治区卫生健康委关于印发宁夏回族自治区卫生健康事业发展“十四五”规划的通知（宁卫发〔2021〕194 号）            3.自治区卫生健康委关于确定自治区专科区域医疗中心的通知（宁卫函发〔2021〕536 号）
4.自治区卫生健康委办公室关于印发自治区呼吸、心血管病、儿童、神经疾病、传染病区域医疗中心设置标准的通知
5.自治区卫生健康委办公室关于印发自治区临床重点专科和自治区县级公立医院薄弱专科建设标准的通知</t>
  </si>
  <si>
    <t>到2024年，胸痛中心救治体系基本形成，胸痛诊疗能力明显提升，患者满意度明显提升。1.设备购置数量≥20台件；2.有效提升胸痛救治水平，降低胸痛死亡率；3.加强医技人员团队意识，服务意识、完善管理制度，门诊患者满意度度≥92%；4.通过3年的建设，胸痛中心通过验收。5.人员进修培训合格率100%；6.购置设备使用率100%。7.医疗设备验收合格率100%；</t>
  </si>
  <si>
    <r>
      <t>建设胸痛中心。购买多功能抢救床、多功能心电监护仪、遥测中心监护仪、除颤仪、超敏肌钙蛋白检测仪、心梗三项快速检测仪等设备。人才培养</t>
    </r>
    <r>
      <rPr>
        <sz val="9"/>
        <rFont val="Times New Roman"/>
        <charset val="134"/>
      </rPr>
      <t>3</t>
    </r>
    <r>
      <rPr>
        <sz val="9"/>
        <rFont val="仿宋"/>
        <charset val="134"/>
      </rPr>
      <t>人。开展胸痛中心业务。人才培养</t>
    </r>
    <r>
      <rPr>
        <sz val="9"/>
        <rFont val="Times New Roman"/>
        <charset val="134"/>
      </rPr>
      <t>2</t>
    </r>
    <r>
      <rPr>
        <sz val="9"/>
        <rFont val="仿宋"/>
        <charset val="134"/>
      </rPr>
      <t>人。开展介入治疗。</t>
    </r>
  </si>
  <si>
    <t>2022年：确定进修培训人员的学习方向及人员选派方式，通过闽宁合作、区内三甲医院进修等渠道培养胸痛、创伤、卒中专科人才共3人。预算资金4.5万元。购置以下中心建设所需设备：
胸痛床5张，预算资金5万元；多功能抢救床6张，预算资金7.2万元；多功能心电监护仪12台，预算资金36万元；遥测中心监护仪1套，预算资金55万元；除颤仪3台，预算资金21万元；超敏肌钙蛋白检测仪2台，预算资金1万元；心梗三项快速检测仪2台，预算资金1万元；临时心脏起搏器1台，预算资金10万元；多导电生理记录仪3台，预算资金60万元；以上共计预算资金：200.2万元。
2023年：购置血管造影机/DSA1台，预算资金1200万元；超敏肌钙蛋白检测仪2台，预算资金1万元；超敏肌钙蛋白检测仪2台，预算资金10万元；移动式心电图机2台，预算资金2万元,等设备。
2024年：确定进修培训人员的学习方向及人员选派方式，通过闽宁合作、区内三甲医院进修培养胸痛专科医生1-3名。预算资金10万。</t>
  </si>
  <si>
    <t>沙坡头区人民医院</t>
  </si>
  <si>
    <t>到2024年，创伤中心业务正常看展，创伤中心功能作用发挥明显，群众创伤致残率、死亡率下降。1.设备购置数量≥25台件；2.有效提升创伤救治水平，降低创伤致残率、死亡率；3.加强医技人员团队意识，服务意识、完善管理制度，门诊患者满意度度≥92%；
4.通过3年的建设，创伤中心通过自治区验收。5.人员进修培训合格率大于100%；6.购置设备使用率100%。7.医疗设备验收合格率100%；</t>
  </si>
  <si>
    <t>建设创伤中心。确定进修培训人员的学习方向及人员选派方式，制定具体实施计划，优化三大中心的合理布局，确定设备购置批次、配置清单、技术参数及招标要求，报采购部门审批，确定采购方式。购置气管插管、胸腔闭式引流装置、多功能移动透视手术床、床旁超声(FAST ) 、便携式综合高端彩超诊断仪、等设备及人才培养。</t>
  </si>
  <si>
    <t>2022年：配备相关设备：中心负压吸引2台，预算资金0.6万元；无创呼吸机1台，预算资金25万元；微量泵12台，预算资金7.2万元；转运推车1辆，预算资金0.5万元；高压注射器2台，预算资金6万元；亚低温治疗仪1台，预算资金5万元；床旁DR1台，预算资金150万元。
2023年：购置以下项目建设所需设备：
1.气管插管设备2套，预算资金5万元；
2.胸腔闭式引流装置3台，预算资金15万元；
3.多功能移动透视手术床2张，预算资金20万元；
4.床旁超声(FAST ) 1台，预算资金150万元；
5.便携式综合高端彩超诊断仪1台，预算资金100万元； 6.气压泵1台，预算资金1万元。
2024年：确定进修培训人员的学习方向及人员选派方式，通过闽宁合作、区内三甲医院进修培养创伤专科医生1-3名。预算资金10万。</t>
  </si>
  <si>
    <t>到2024年，卒中中心基本架构完善，业务基本满足辖区群众就诊需求。1.设备购置数量≥5台件；2.有效提升卒中救治水平；3.加强医技人员团队意识，服务意识、完善管理制度，门诊患者满意度度≥92%；
4.人员进修培训合格率100%；5.购置设备使用率100%。6.医疗设备验收合格率100%；</t>
  </si>
  <si>
    <t>建设卒中中心。通过闽宁合作、区内三甲医院进修等渠道培养卒中专科人才。制定具体实施计划，优化三大中心的合理布局，确定设备购置批次、配置清单、技术参数及招标要求，报采购部门审批。配置心肺复苏仪、便携式除颤仪等设备及人才培养。</t>
  </si>
  <si>
    <t>2022年：购置：心肺复苏仪2台，预算资金40万元；便携式除颤仪2台，预算资金16万元；以上预算资金共计：106万元。
2023年：购置以下设备：颈动脉超声1台，预算资金132万元；
有创呼吸机1台，预算资金50万元；确定进修培训人员的学习方向及人员选派方式，通过闽宁合作、区内三甲医院进修培养卒中专科医生1-3名。预算资金10万。支付上年度质保金。
2024年：购置主动脉球囊反搏1台，预算资金100万元。</t>
  </si>
  <si>
    <r>
      <rPr>
        <sz val="10.5"/>
        <rFont val="仿宋"/>
        <charset val="134"/>
      </rPr>
      <t>建设胸痛中心。</t>
    </r>
    <r>
      <rPr>
        <sz val="10.5"/>
        <rFont val="Times New Roman"/>
        <charset val="134"/>
      </rPr>
      <t>1.</t>
    </r>
    <r>
      <rPr>
        <sz val="10.5"/>
        <rFont val="仿宋"/>
        <charset val="134"/>
      </rPr>
      <t>采购</t>
    </r>
    <r>
      <rPr>
        <sz val="10.5"/>
        <rFont val="Times New Roman"/>
        <charset val="134"/>
      </rPr>
      <t>128</t>
    </r>
    <r>
      <rPr>
        <sz val="10.5"/>
        <rFont val="仿宋"/>
        <charset val="134"/>
      </rPr>
      <t>排</t>
    </r>
    <r>
      <rPr>
        <sz val="10.5"/>
        <rFont val="Times New Roman"/>
        <charset val="134"/>
      </rPr>
      <t>CT</t>
    </r>
    <r>
      <rPr>
        <sz val="10.5"/>
        <rFont val="仿宋"/>
        <charset val="134"/>
      </rPr>
      <t>，开展冠状动脉</t>
    </r>
    <r>
      <rPr>
        <sz val="10.5"/>
        <rFont val="Times New Roman"/>
        <charset val="134"/>
      </rPr>
      <t>CTA</t>
    </r>
    <r>
      <rPr>
        <sz val="10.5"/>
        <rFont val="仿宋"/>
        <charset val="134"/>
      </rPr>
      <t>检查，提高冠心病诊断率；</t>
    </r>
    <r>
      <rPr>
        <sz val="10.5"/>
        <rFont val="Times New Roman"/>
        <charset val="134"/>
      </rPr>
      <t>2.</t>
    </r>
    <r>
      <rPr>
        <sz val="10.5"/>
        <rFont val="仿宋"/>
        <charset val="134"/>
      </rPr>
      <t>采购血管造影机（</t>
    </r>
    <r>
      <rPr>
        <sz val="10.5"/>
        <rFont val="Times New Roman"/>
        <charset val="134"/>
      </rPr>
      <t>DSA</t>
    </r>
    <r>
      <rPr>
        <sz val="10.5"/>
        <rFont val="仿宋"/>
        <charset val="134"/>
      </rPr>
      <t>），建设导管室，开展经皮冠状动脉介入治疗；</t>
    </r>
    <r>
      <rPr>
        <sz val="10.5"/>
        <rFont val="Times New Roman"/>
        <charset val="134"/>
      </rPr>
      <t>3.</t>
    </r>
    <r>
      <rPr>
        <sz val="10.5"/>
        <rFont val="仿宋"/>
        <charset val="134"/>
      </rPr>
      <t>采购主动脉气囊反搏设备，用于急性心肌梗死并发血液动力学不稳定、心源性休克、充血性心力衰竭患者的治疗；</t>
    </r>
    <r>
      <rPr>
        <sz val="10.5"/>
        <rFont val="Times New Roman"/>
        <charset val="134"/>
      </rPr>
      <t>4.</t>
    </r>
    <r>
      <rPr>
        <sz val="10.5"/>
        <rFont val="仿宋"/>
        <charset val="134"/>
      </rPr>
      <t>采购临时心脏起搏器设备，解决急性心肌梗死后出现的心动过缓、高度房室传导阻滞，开展床旁心脏临时起搏，逐步开展心脏起搏治疗；</t>
    </r>
    <r>
      <rPr>
        <sz val="10.5"/>
        <rFont val="Times New Roman"/>
        <charset val="134"/>
      </rPr>
      <t>5.</t>
    </r>
    <r>
      <rPr>
        <sz val="10.5"/>
        <rFont val="仿宋"/>
        <charset val="134"/>
      </rPr>
      <t>采购便携式综合高端彩超诊断仪，为高危胸痛患者缩短救治时间，快速明确诊断；</t>
    </r>
    <r>
      <rPr>
        <sz val="10.5"/>
        <rFont val="Times New Roman"/>
        <charset val="134"/>
      </rPr>
      <t>6.</t>
    </r>
    <r>
      <rPr>
        <sz val="10.5"/>
        <rFont val="仿宋"/>
        <charset val="134"/>
      </rPr>
      <t>选派专业人员进修，柔性引进人才，邀请厦门市第二人民医院、北京潞河医院、宁夏医科大学总院、自治区人民医院专家对口帮扶。</t>
    </r>
  </si>
  <si>
    <t>中宁县人民医院</t>
  </si>
  <si>
    <t>（四）中医药服务体系建设</t>
  </si>
  <si>
    <t>建设康复医院。通过人才引进和设备购置，规范中医康复诊疗行为，发挥中医药在疾病康复中的重要作用，增强医院中医康复科疾病诊断能力，提高中医药康复服务能力和水平。</t>
  </si>
  <si>
    <t>中卫市第三人民医院</t>
  </si>
  <si>
    <t>打造中卫市全域医康养一体化服务中心，五行五色沙生产设备，沙疗设备升级改造，中医适宜技术培训中心，人才培养，人员培训，人才引进。</t>
  </si>
  <si>
    <t>中卫市中医医院</t>
  </si>
  <si>
    <t>（五）建设妇幼保健服务体系</t>
  </si>
  <si>
    <t>建设中卫市产前筛查与诊断中心、新生儿遗传代谢病筛查中心、新生儿听力障碍筛查中心，开展疾病筛查，切实改善患者就医感受、提升医疗服务品质。</t>
  </si>
  <si>
    <t>中卫市妇幼保健院</t>
  </si>
  <si>
    <t>建设中宁县母婴保健中心，提高产前检查水平，及时发现高危和出生缺陷征象，开展妇女儿童康复保健。</t>
  </si>
  <si>
    <t>中宁县妇幼保健计划生育服务中心</t>
  </si>
  <si>
    <r>
      <rPr>
        <sz val="10.5"/>
        <rFont val="仿宋"/>
        <charset val="134"/>
      </rPr>
      <t>通过人才引进、人员培养、设备购置，加强专科人才队伍建设及</t>
    </r>
    <r>
      <rPr>
        <sz val="10.5"/>
        <rFont val="Times New Roman"/>
        <charset val="134"/>
      </rPr>
      <t>“</t>
    </r>
    <r>
      <rPr>
        <sz val="10.5"/>
        <rFont val="仿宋"/>
        <charset val="134"/>
      </rPr>
      <t>互联网</t>
    </r>
    <r>
      <rPr>
        <sz val="10.5"/>
        <rFont val="Times New Roman"/>
        <charset val="134"/>
      </rPr>
      <t>+</t>
    </r>
    <r>
      <rPr>
        <sz val="10.5"/>
        <rFont val="仿宋"/>
        <charset val="134"/>
      </rPr>
      <t>妇幼健康</t>
    </r>
    <r>
      <rPr>
        <sz val="10.5"/>
        <rFont val="Times New Roman"/>
        <charset val="134"/>
      </rPr>
      <t>”</t>
    </r>
    <r>
      <rPr>
        <sz val="10.5"/>
        <rFont val="仿宋"/>
        <charset val="134"/>
      </rPr>
      <t>服务能力建设。</t>
    </r>
  </si>
  <si>
    <t>海原县妇幼保健计划生育服务中心</t>
  </si>
  <si>
    <t>二、医疗服务能力提升项目</t>
  </si>
  <si>
    <t>（一）国家级重点专科建设</t>
  </si>
  <si>
    <t>建设呼吸与危重医学科为国家级重点专科。</t>
  </si>
  <si>
    <t>建设针灸科为国家级重点专科。</t>
  </si>
  <si>
    <t>针灸推拿科建设为国家级重点专科。以打造地区绿色治疗中心（中医适宜技术推广中心）为抓手，切实解决辖区群众看病难、看病贵、看病远为工作目标，进一步提高专科医疗服务能力、水平，加强医疗质量管理、人才队伍建设，推进中医适宜技术平稳有序发展，利用三至五年时间带动全县基层卫生院中医馆技术发展，可以开展常规的中医诊疗工作。力争五年内将针灸推拿科打造成为规模适度、功能完善的国家级重点中医专科。</t>
  </si>
  <si>
    <t>中宁县中医医院</t>
  </si>
  <si>
    <t>（二）地方病救治能力提升项目</t>
  </si>
  <si>
    <r>
      <rPr>
        <sz val="10.5"/>
        <rFont val="仿宋"/>
        <charset val="134"/>
      </rPr>
      <t>购置腹腔镜、</t>
    </r>
    <r>
      <rPr>
        <sz val="10.5"/>
        <rFont val="Times New Roman"/>
        <charset val="134"/>
      </rPr>
      <t>ERCP</t>
    </r>
    <r>
      <rPr>
        <sz val="10.5"/>
        <rFont val="仿宋"/>
        <charset val="134"/>
      </rPr>
      <t>等设备，安装真空辅助乳腺微创旋切系统，床旁超声机、体外高频热疗仪、微波消融治疗仪、热化疗灌注机、放射粒子植入治疗系统。</t>
    </r>
  </si>
  <si>
    <t>海原县人民医院</t>
  </si>
  <si>
    <t>（三）自治区级重点专科</t>
  </si>
  <si>
    <r>
      <rPr>
        <sz val="10.5"/>
        <rFont val="仿宋"/>
        <charset val="134"/>
      </rPr>
      <t>建设消化内科为自治区级重点专科。三年内力争建成自治区级消化科疾病诊疗临床和科研一体发展的重点专科，建立学科亚专业，提高</t>
    </r>
    <r>
      <rPr>
        <sz val="10.5"/>
        <rFont val="Times New Roman"/>
        <charset val="134"/>
      </rPr>
      <t>ESD</t>
    </r>
    <r>
      <rPr>
        <sz val="10.5"/>
        <rFont val="仿宋"/>
        <charset val="134"/>
      </rPr>
      <t>、</t>
    </r>
    <r>
      <rPr>
        <sz val="10.5"/>
        <rFont val="Times New Roman"/>
        <charset val="134"/>
      </rPr>
      <t>EMR</t>
    </r>
    <r>
      <rPr>
        <sz val="10.5"/>
        <rFont val="仿宋"/>
        <charset val="134"/>
      </rPr>
      <t>、</t>
    </r>
    <r>
      <rPr>
        <sz val="10.5"/>
        <rFont val="Times New Roman"/>
        <charset val="134"/>
      </rPr>
      <t>EUS</t>
    </r>
    <r>
      <rPr>
        <sz val="10.5"/>
        <rFont val="仿宋"/>
        <charset val="134"/>
      </rPr>
      <t>、</t>
    </r>
    <r>
      <rPr>
        <sz val="10.5"/>
        <rFont val="Times New Roman"/>
        <charset val="134"/>
      </rPr>
      <t>ERCP</t>
    </r>
    <r>
      <rPr>
        <sz val="10.5"/>
        <rFont val="仿宋"/>
        <charset val="134"/>
      </rPr>
      <t>等专科技术，努力建成综合实力先进的消化科疾病诊疗临床医学、教学和科研基地。</t>
    </r>
  </si>
  <si>
    <t>建设肿瘤科为自治区级重点专科。通过创建自治区级重点专科，达到集肿瘤手术、肿瘤规范化化疗、生物靶向治疗、免疫治疗、肿瘤微创介入治疗、肿瘤放疗及科研教学为一体的综合性区域肿瘤诊疗中心。全面提升肿瘤诊治水平。</t>
  </si>
  <si>
    <t>建设风湿免疫科为自治区级重点专科。购置必要的医疗设备，开展新的实验室检测项目，使得风湿免疫系列疾病得到有效及时的诊断和治疗，开展糖尿病并发症的筛查和治疗。依托中卫市医学会和中卫市医疗质量控制中心开展以我科室为引领作用的中卫市内分泌分会诊疗业务的发展和质量控制工作，降低转诊率，做到诊疗水平的市级同质化，为患者方便就医和保障就医服务质量做出贡献。</t>
  </si>
  <si>
    <t>建设心脑血管科为自治区级重点专科。通过开展心脑血管科临床重点专科建设，努力形成医疗科研教学管理，密切结合并相互促进的学科建设良性运行机制，是我院医学科技的整体实力达到县内同级医院的先进水平，带动全院医疗卫生技术水平的整体增高。</t>
  </si>
  <si>
    <r>
      <rPr>
        <sz val="10.5"/>
        <rFont val="仿宋"/>
        <charset val="134"/>
      </rPr>
      <t>建设儿科为自治区重点专科。通过增配婴儿培养箱（双面蓝光）、婴儿辐射保暖台、高级婴儿培养箱、高端婴儿培养箱（二合一）、移动式蓝光灯、新生儿专用心电监护仪、有创血压监护仪、</t>
    </r>
    <r>
      <rPr>
        <sz val="10.5"/>
        <rFont val="Times New Roman"/>
        <charset val="134"/>
      </rPr>
      <t>picc</t>
    </r>
    <r>
      <rPr>
        <sz val="10.5"/>
        <rFont val="仿宋"/>
        <charset val="134"/>
      </rPr>
      <t>置管心电监护仪、单通道输液泵、双通道注射泵、输血泵、有创呼吸机、婴儿转运培养箱等设备，以及通过加强科室人员培养及人才引进，力争将儿科建设成自治区重点专科。</t>
    </r>
  </si>
  <si>
    <r>
      <rPr>
        <sz val="10.5"/>
        <rFont val="仿宋"/>
        <charset val="134"/>
      </rPr>
      <t>建设糖尿病科为自治区重点专科。根据医院实际、依托现有资源和设施，集中人力、物力、财力，有计划、有步骤的建设中医糖尿病重点专科。以传统中医治疗为主、能够提供中医药诊疗服务。在建设过程中促进中医药诊疗服务条件和服务能力明显提升，服务范围能够辐射周边地域，糖尿病科人才队伍建设得到加强，人员数量明显增长，中医药康复创新能力进一步提升，基本满足城乡居民日益增长的糖尿病严重并发症及疑难疾病中医药诊疗服务需求。通过专科建设，力争使糖尿病专科达到自治区</t>
    </r>
    <r>
      <rPr>
        <sz val="10.5"/>
        <rFont val="Times New Roman"/>
        <charset val="134"/>
      </rPr>
      <t>(</t>
    </r>
    <r>
      <rPr>
        <sz val="10.5"/>
        <rFont val="仿宋"/>
        <charset val="134"/>
      </rPr>
      <t>省</t>
    </r>
    <r>
      <rPr>
        <sz val="10.5"/>
        <rFont val="Times New Roman"/>
        <charset val="134"/>
      </rPr>
      <t>)</t>
    </r>
    <r>
      <rPr>
        <sz val="10.5"/>
        <rFont val="仿宋"/>
        <charset val="134"/>
      </rPr>
      <t>级水平。</t>
    </r>
  </si>
  <si>
    <t>海原县中医医院</t>
  </si>
  <si>
    <t>建设妇产科为自治区重点专科。通过改善基础条件，加强组织和服务管理，强化队伍建设，提升诊疗、教学、科研、辐射能力等，提升诊治水平，同时完善基础设施建设和设备配备，发挥医疗技术和信息化水平，建立院内绿色急救通道等方面开展工作，力争建成自治区级重点专科。</t>
  </si>
  <si>
    <t>建设老年医学科为自治区重点专科。通过人才引进、人才培养、设备购置，提高医疗技术水平，突出疑难危重症诊疗能力，为宁南地区医疗机构提供医疗技术支持，并示范、推广适宜有效的诊疗技术，辐射和引领宁南地区老年病科发展和医疗服务能力提升，力争创建自治区级重点专科。</t>
  </si>
  <si>
    <r>
      <rPr>
        <sz val="10.5"/>
        <rFont val="仿宋"/>
        <charset val="134"/>
      </rPr>
      <t>建设医学影像科为自治区重点专科。</t>
    </r>
    <r>
      <rPr>
        <sz val="10.5"/>
        <rFont val="Times New Roman"/>
        <charset val="134"/>
      </rPr>
      <t>1.</t>
    </r>
    <r>
      <rPr>
        <sz val="10.5"/>
        <rFont val="仿宋"/>
        <charset val="134"/>
      </rPr>
      <t>建成高水平的医学影像中心，为宁南地区医疗机构提供医疗技术支持，辐射和引领宁南地区医学影像学科发展和医疗服务能力提升。</t>
    </r>
    <r>
      <rPr>
        <sz val="10.5"/>
        <rFont val="Times New Roman"/>
        <charset val="134"/>
      </rPr>
      <t>2.</t>
    </r>
    <r>
      <rPr>
        <sz val="10.5"/>
        <rFont val="仿宋"/>
        <charset val="134"/>
      </rPr>
      <t>建成高层次的人才培养基地。组织开展医学影像专业住院医师规范化培训和专科医师培训，培养宁南地区临床技术骨干和学科带头人。</t>
    </r>
    <r>
      <rPr>
        <sz val="10.5"/>
        <rFont val="Times New Roman"/>
        <charset val="134"/>
      </rPr>
      <t>3.</t>
    </r>
    <r>
      <rPr>
        <sz val="10.5"/>
        <rFont val="仿宋"/>
        <charset val="134"/>
      </rPr>
      <t>建成高水准的科研基地。开展临床研究，引领宁南地区主要疾病的临床研究，及时做好研究成果的临床应用转化。</t>
    </r>
    <r>
      <rPr>
        <sz val="10.5"/>
        <rFont val="Times New Roman"/>
        <charset val="134"/>
      </rPr>
      <t>4.</t>
    </r>
    <r>
      <rPr>
        <sz val="10.5"/>
        <rFont val="仿宋"/>
        <charset val="134"/>
      </rPr>
      <t>完善宁南地区医学影像专科服务体系。加强学术交流和区域协作，提高宁南地区医学影像专科服务水平。</t>
    </r>
    <r>
      <rPr>
        <sz val="10.5"/>
        <rFont val="Times New Roman"/>
        <charset val="134"/>
      </rPr>
      <t>5.</t>
    </r>
    <r>
      <rPr>
        <sz val="10.5"/>
        <rFont val="仿宋"/>
        <charset val="134"/>
      </rPr>
      <t>认真落实医改任务，积极参与公立医院综合改革。紧紧围绕成立医疗联合体、开展远程医疗服务、对口支援、临床路径管理、信息化建设、承担政府公益任务和社会公益项目等医改相关任务开展工作。</t>
    </r>
  </si>
  <si>
    <t>建设急诊科为自治区重点专科。以院前和院内急救体系建设和急危重症急救能力提升为核心，依托宁南地区创伤中心、卒中中心、胸痛中心、危重孕产妇救治中心四大中心建设，承担宁南地区急诊患者的紧急诊疗服务，为患者及时获得后续的专科诊疗服务提供支持和保障。</t>
  </si>
  <si>
    <t>建设骨科为自治区重点专科，购置必要设备，开展新技术、新业务，加速学科建设及科研转化研发，提升解决老年骨性关节炎、创伤性四肢及脊柱治疗能力，使治疗水平达到区内领先水平。</t>
  </si>
  <si>
    <t>（四）建设市级重点专科</t>
  </si>
  <si>
    <t>建设重症医学科为自治区重点专科。重点专科床位数：按照三甲医院重症床位数配置标准，床位数量达到医院总床位数的2.5%；重点专科诊疗设备：计划增配急性透析和体外血液治疗机、重症超声设备、脉搏指示连续心排血量测定仪、纤维支气管镜及配套洗消设施、无创呼吸机、防血栓足底静脉泵及加压充气装置等医疗设备，支撑开展床旁透析、心功能监测等技术。3.重点专科人才：引进1名—2名研究生或博士生或高级职称技术人才（包括护理方面的）。</t>
  </si>
  <si>
    <r>
      <rPr>
        <sz val="10.5"/>
        <rFont val="仿宋"/>
        <charset val="134"/>
      </rPr>
      <t>建设口腔科。完善亚专科建设，提升诊疗、教学、科研、辐射能力，在原有业务稳定发展的基础上，把橡皮障、显微镜、热牙胶充填技术熟练的应用到牙体牙髓病的治疗当中，以提高临床疗效、口腔颌面外科病房、日间病房的建设及发展，积极开展无痛牙病治疗、规范牙周病的序列治疗。选派</t>
    </r>
    <r>
      <rPr>
        <sz val="10.5"/>
        <rFont val="Times New Roman"/>
        <charset val="134"/>
      </rPr>
      <t>4</t>
    </r>
    <r>
      <rPr>
        <sz val="10.5"/>
        <rFont val="仿宋"/>
        <charset val="134"/>
      </rPr>
      <t>名医师至宁夏医科大学总医院口腔医院进修学习。</t>
    </r>
  </si>
  <si>
    <r>
      <rPr>
        <sz val="10.5"/>
        <rFont val="仿宋"/>
        <charset val="134"/>
      </rPr>
      <t>建设治未病科。通过对中医科室基础条件、队伍建设的完善与强化，提升诊疗、教学、科研、辐射能力等，建成市级重点专科，切实改善患者就医感受、提升医疗服务品质，打造成特色突出，优势明显，百姓信赖的中医科室，发挥中医药在</t>
    </r>
    <r>
      <rPr>
        <sz val="10.5"/>
        <rFont val="Times New Roman"/>
        <charset val="134"/>
      </rPr>
      <t>“</t>
    </r>
    <r>
      <rPr>
        <sz val="10.5"/>
        <rFont val="仿宋"/>
        <charset val="134"/>
      </rPr>
      <t>治未病</t>
    </r>
    <r>
      <rPr>
        <sz val="10.5"/>
        <rFont val="Times New Roman"/>
        <charset val="134"/>
      </rPr>
      <t>”</t>
    </r>
    <r>
      <rPr>
        <sz val="10.5"/>
        <rFont val="仿宋"/>
        <charset val="134"/>
      </rPr>
      <t>中的主导作用，提高人民群众养生保健意识。</t>
    </r>
  </si>
  <si>
    <t>医疗服务能力提升项目</t>
  </si>
  <si>
    <t>1.自治区卫生健康委关于确定自治区专科区域医疗中心的通知（宁卫函发〔2021〕536 号）
2.自治区卫生健康委办公室关于印发自治区呼吸、心血管病、儿童、神经疾病、传染病区域医疗中心设置标准的通知
3.自治区卫生健康委办公室关于印发自治区临床重点专科和自治区县级公立医院薄弱专科建设标准的通知</t>
  </si>
  <si>
    <t>到2024年，力争形成技术精湛，服务优良，设备完善，以诊治疑难病为重点，具有较强的解决本学科疑难、复杂、危重病症能力，具有一定规模的标志性现代医学学科。1.设备采购数量18台件；2.人员进修人数≥3人；3.人员进修培训合格率100%；4.购置设备使用率100%。5.医疗设备验收合格率100%；6.资金成本控制不超预算；7.义诊宣传每年不少于1次。8.科室门诊量增长3%。9.门诊患者满意度度≥92%；10.住院患者满意度度≥92%；11.按病种付费（DRG、DIP、单病种）的住院参保人员数占总住院参保人员数的比例逐年递增到2024年≥93。</t>
  </si>
  <si>
    <r>
      <t>建设呼吸内科。</t>
    </r>
    <r>
      <rPr>
        <sz val="9"/>
        <rFont val="Times New Roman"/>
        <charset val="134"/>
      </rPr>
      <t>1.</t>
    </r>
    <r>
      <rPr>
        <sz val="9"/>
        <rFont val="仿宋"/>
        <charset val="134"/>
      </rPr>
      <t>设立单独的呼吸科疾病病房，床位数至少大于</t>
    </r>
    <r>
      <rPr>
        <sz val="9"/>
        <rFont val="Times New Roman"/>
        <charset val="134"/>
      </rPr>
      <t>30</t>
    </r>
    <r>
      <rPr>
        <sz val="9"/>
        <rFont val="仿宋"/>
        <charset val="134"/>
      </rPr>
      <t>张。</t>
    </r>
    <r>
      <rPr>
        <sz val="9"/>
        <rFont val="Times New Roman"/>
        <charset val="134"/>
      </rPr>
      <t>2.</t>
    </r>
    <r>
      <rPr>
        <sz val="9"/>
        <rFont val="仿宋"/>
        <charset val="134"/>
      </rPr>
      <t>购置呼吸机、肺功能仪、胰岛素泵等设备。培养人才</t>
    </r>
    <r>
      <rPr>
        <sz val="9"/>
        <rFont val="Times New Roman"/>
        <charset val="134"/>
      </rPr>
      <t>2</t>
    </r>
    <r>
      <rPr>
        <sz val="9"/>
        <rFont val="仿宋"/>
        <charset val="134"/>
      </rPr>
      <t>人。开展呼吸重症治疗、睡眠监测等。</t>
    </r>
    <r>
      <rPr>
        <sz val="9"/>
        <rFont val="Times New Roman"/>
        <charset val="134"/>
      </rPr>
      <t>3.</t>
    </r>
    <r>
      <rPr>
        <sz val="9"/>
        <rFont val="仿宋"/>
        <charset val="134"/>
      </rPr>
      <t>重点专科人才：培养专科人才</t>
    </r>
    <r>
      <rPr>
        <sz val="9"/>
        <rFont val="Times New Roman"/>
        <charset val="134"/>
      </rPr>
      <t>3</t>
    </r>
    <r>
      <rPr>
        <sz val="9"/>
        <rFont val="仿宋"/>
        <charset val="134"/>
      </rPr>
      <t>名。并配置专科护士。</t>
    </r>
  </si>
  <si>
    <t>2022年：根据项目实施方案，制定具体实施计划，加大2个专科基础设施建设投入，优化医疗资源的合理布局，与学科充分沟通，确定设备购置批次、配置需求、技术参数及招标要求，报采购部门审批，确定采购方式。开展第一批设备招投标准备工作，论证技术参数等信息，公示采购意向，编制招标文件，发布招标公告，组织开标、评标事宜，开展政府采购等相关手续的办理。确定进修培训人员的学习方向及人员选派方式，通过闽宁合作、区内三甲医院进修等渠道培养呼吸内科专科医生1名、开展呼吸内科能力提升项目。（1）设立单独的呼吸内科病房，床位数至少大于30张。
（2）购置以下专科建设所需设备：
1.便携式多导睡眠呼吸监测仪3台，预算资金20万；
2.电子胸腔镜系统1套，预算资金200万；
3.无创呼吸机2台，预算资金50万；
4.高流量湿化治疗仪3台，预算资金20万；
5.呼出气一氧化氮检测仪1台，预算资金10万；
6.震动排痰仪4台，预算资金4万元；
7.胰岛素泵2台，预算资金16万元；
8.动态心电图1台，预算资金5万；
9.动态血糖监测仪1台，预算资金10万；
10.动态血压监测仪1台，预算资金6万元；
11.肺功能仪+弥散功能检测仪1台，预算资金80万元；。
以上预算资金共计421万。
2023年：支付上年度设备购置质保金。
2024年：确定进修培训人员的学习方向及人员选派方式，通过闽宁合作、区内三甲医院进修培养呼吸专科医生1-3名。预算资金10万。</t>
  </si>
  <si>
    <t>加强眼科能力提升，拓展业务范围，补齐诊疗业务短板，完善后节手术业务，为患者提供更加完善的眼科诊疗服务。1.设备采购数量≥3台件；2.购置设备使用率100%。3.医疗设备验收合格率100%；4.资金成本控制不超预算；5.义诊宣传每年不少于2次。</t>
  </si>
  <si>
    <t>实施眼科能力提升项目，白内障、青光眼手术技术进一步提高，后节手术渐至成熟，加强眼底病内科疾病的诊疗，开展新技术新业务：巩膜扣带术治疗视网膜脱离。</t>
  </si>
  <si>
    <t>2022.07—2023.1</t>
  </si>
  <si>
    <t>购置以下专科建设所需设备：
1.蔡司手术显微镜lumia T，包括主机，非接触广角系统，高清摄录相系统，倒像系统，预算资金200万
2.爱尔康超乳玻切一体机，预算资金200万
3.蔡司光学生物测量仪IOLmaster700 ，预算资金100万。
以上预算资金共计500万（市卫健委协调资金）。</t>
  </si>
  <si>
    <r>
      <t>1.</t>
    </r>
    <r>
      <rPr>
        <sz val="9"/>
        <rFont val="仿宋"/>
        <charset val="134"/>
      </rPr>
      <t>自治区卫生健康委关于确定自治区专科区域医疗中心的通知（宁卫函发〔</t>
    </r>
    <r>
      <rPr>
        <sz val="9"/>
        <rFont val="Calibri"/>
        <charset val="134"/>
      </rPr>
      <t>2021</t>
    </r>
    <r>
      <rPr>
        <sz val="9"/>
        <rFont val="仿宋"/>
        <charset val="134"/>
      </rPr>
      <t>〕</t>
    </r>
    <r>
      <rPr>
        <sz val="9"/>
        <rFont val="Calibri"/>
        <charset val="134"/>
      </rPr>
      <t xml:space="preserve">536 </t>
    </r>
    <r>
      <rPr>
        <sz val="9"/>
        <rFont val="仿宋"/>
        <charset val="134"/>
      </rPr>
      <t>号）</t>
    </r>
    <r>
      <rPr>
        <sz val="9"/>
        <rFont val="Calibri"/>
        <charset val="134"/>
      </rPr>
      <t xml:space="preserve">
2.</t>
    </r>
    <r>
      <rPr>
        <sz val="9"/>
        <rFont val="仿宋"/>
        <charset val="134"/>
      </rPr>
      <t>自治区卫生健康委办公室关于印发自治区呼吸、心血管病、儿童、神经疾病、传染病区域医疗中心设置标准的通知</t>
    </r>
    <r>
      <rPr>
        <sz val="9"/>
        <rFont val="Calibri"/>
        <charset val="134"/>
      </rPr>
      <t xml:space="preserve">
3.</t>
    </r>
    <r>
      <rPr>
        <sz val="9"/>
        <rFont val="仿宋"/>
        <charset val="134"/>
      </rPr>
      <t>自治区卫生健康委办公室关于印发自治区临床重点专科和自治区县级公立医院薄弱专科建设标准的通知</t>
    </r>
  </si>
  <si>
    <t>增强儿科服务功能，提高技术水平，保证质量安全，树立品牌形象，提升核心竞争力，通过购置设备、培养人才，拓展业务范围，提升诊疗水平，重点建设标准化的NICU，提高儿童和新生儿危重病救治水平。力争2024年科室诊疗水平明显提升。1.设备采购数量＞16台件；2.人员进修人数＞3人；3.人员进修培训合格率大于100%；4.购置设备使用率100%。5.医疗设备验收合格率100%；6.资金成本控制不超预算；7.义诊宣传每年不少于1次。8.按病种付费（DRG、DIP、单病种）的住院参保人员数占总住院参保人员数的比例逐年递增到2024年≥93..</t>
  </si>
  <si>
    <r>
      <t>建设儿科市级重点专科，建设规范化</t>
    </r>
    <r>
      <rPr>
        <sz val="9"/>
        <rFont val="Times New Roman"/>
        <charset val="134"/>
      </rPr>
      <t>NICU</t>
    </r>
    <r>
      <rPr>
        <sz val="9"/>
        <rFont val="仿宋"/>
        <charset val="134"/>
      </rPr>
      <t>，配置呼吸机、新生儿抢救床、微注机等设备。加强人才队伍建设，做强儿科中西医结合诊疗技术，引进</t>
    </r>
    <r>
      <rPr>
        <sz val="9"/>
        <rFont val="Times New Roman"/>
        <charset val="134"/>
      </rPr>
      <t>1</t>
    </r>
    <r>
      <rPr>
        <sz val="9"/>
        <rFont val="仿宋"/>
        <charset val="134"/>
      </rPr>
      <t>名专科人才，培养</t>
    </r>
    <r>
      <rPr>
        <sz val="9"/>
        <rFont val="Times New Roman"/>
        <charset val="134"/>
      </rPr>
      <t>3</t>
    </r>
    <r>
      <rPr>
        <sz val="9"/>
        <rFont val="仿宋"/>
        <charset val="134"/>
      </rPr>
      <t>名医护人员。</t>
    </r>
  </si>
  <si>
    <t>2022.07—2024.12</t>
  </si>
  <si>
    <t>2022年：根据项目实施方案，制定具体实施计划。
2023年：加大儿科NICU专科基础设施建设投入，优化医疗资源的合理布局，与学科充分沟通，确定设备购置批次、配置需求、技术参数及招标要求，报采购部门审批，确定采购方式。开展第一批设备招投标准备工作，论证技术参数等信息，公示采购意向，编制招标文件，发布招标公告，组织开标、评标事宜，开展政府采购等相关手续的办理，确定进修培训人员的学习方向及人员选派方式，通过闽宁合作、区内三甲医院进修培养NICU专科医生1-3名。预算资金10万。
2024年：购置以下项目建设所需设备：便携式呼吸机2，预算资金100万元；婴儿呼吸机1台，预算资金50万元；高频喷射呼吸机1台，预算资金80万元；新生儿抢救台5张，预算资金50万元；暖箱15台，预算资金30万元；光疗箱2台，预算资金10万元；蓝光治疗仪4台，预算资金20万元；输液泵20台，预算资金20万元；微量血糖仪5台，预算资金5万元；喉镜2套，预算资金1万元；吸引器2台，预算资金4万元；
多功能监护仪15台，预算资金60万元；彩色超声1台，预算资金200万元；脑电监测图1台，预算资金100万元；心电图机1台，预算资金10万元；多功能床5台，预算资金50万元；复苏呼吸气囊2套，预算资金1万元；儿科除颤仪2台，预算资金20万元；纤维支气管镜1台，预算资金200万元；头颅B超1台，预算资金50万元；儿科排痰仪2台，预算资金6万元。以上预算资金共计1067万元。</t>
  </si>
  <si>
    <r>
      <rPr>
        <sz val="10.5"/>
        <rFont val="仿宋"/>
        <charset val="134"/>
      </rPr>
      <t>建设儿童保健科。</t>
    </r>
    <r>
      <rPr>
        <sz val="10.5"/>
        <rFont val="Times New Roman"/>
        <charset val="134"/>
      </rPr>
      <t>1.</t>
    </r>
    <r>
      <rPr>
        <sz val="10.5"/>
        <rFont val="仿宋"/>
        <charset val="134"/>
      </rPr>
      <t>以儿童为中心，提供儿童常见病防治服务，规范儿科诊疗行为，强化产儿科协作，完善和提升儿科医疗急救和新生儿医疗水平。</t>
    </r>
    <r>
      <rPr>
        <sz val="10.5"/>
        <rFont val="Times New Roman"/>
        <charset val="134"/>
      </rPr>
      <t>2.</t>
    </r>
    <r>
      <rPr>
        <sz val="10.5"/>
        <rFont val="仿宋"/>
        <charset val="134"/>
      </rPr>
      <t>设置儿童哮喘规范化门诊，规范儿童呼吸道疾病诊治，购置肺功能监测仪、呼吸机、支气管镜、儿童视力筛查仪等设施设备。</t>
    </r>
    <r>
      <rPr>
        <sz val="10.5"/>
        <rFont val="Times New Roman"/>
        <charset val="134"/>
      </rPr>
      <t>3.</t>
    </r>
    <r>
      <rPr>
        <sz val="10.5"/>
        <rFont val="仿宋"/>
        <charset val="134"/>
      </rPr>
      <t>开展儿童心理健康保健服务，购置评估量表系统。</t>
    </r>
    <r>
      <rPr>
        <sz val="10.5"/>
        <rFont val="Times New Roman"/>
        <charset val="134"/>
      </rPr>
      <t>4.</t>
    </r>
    <r>
      <rPr>
        <sz val="10.5"/>
        <rFont val="仿宋"/>
        <charset val="134"/>
      </rPr>
      <t>进一步提高新生儿疾病筛查能力。</t>
    </r>
    <r>
      <rPr>
        <sz val="10.5"/>
        <rFont val="Times New Roman"/>
        <charset val="134"/>
      </rPr>
      <t>5.</t>
    </r>
    <r>
      <rPr>
        <sz val="10.5"/>
        <rFont val="仿宋"/>
        <charset val="134"/>
      </rPr>
      <t>加强人才队伍建设，通过引进高层次人才，提升儿童保健能力。</t>
    </r>
  </si>
  <si>
    <t>加强神经外科市级重点专科建设，将在年内创建“神经创伤及复合伤”、“神经介入”和“出血性卒中”三个亚专业组，同时与神经内科卒中中心联合，创建我院完整的脑卒中中心。继续与ICU和康复科协作，加强围手术期管理和加速康复ERAS建设。继续派出年青医生进修学习，在三年内创建“神经外科脊髓脊柱”亚专业。成为本市神经外科领域权威科室。</t>
  </si>
  <si>
    <t>建设麻醉科市级重点专科，通过中卫市公立医院改革与高质量发展示范项目的实施，改善手术室环境，通过柔性引进区内专家，外派医护人员培训，提升学科建设内涵。</t>
  </si>
  <si>
    <t>加强医学影像科市级重点专科建设，通过中卫市公立医院改革与高质量发展示范项目的实施，购置大型设备，改善就医环境，通过柔性引进区内专家，外派医护人员培训，提升学科建设内涵。</t>
  </si>
  <si>
    <t>建设妇产科市级重点专科，通过中卫市公立医院改革与高质量发展示范项目的实施，购置设备，改善就医环境，通过柔性引进区内专家，外派医护人员培训，提升学科建设内涵。</t>
  </si>
  <si>
    <t>建设泌尿外科市级重点专科，通过中卫市公立医院改革与高质量发展示范项目的实施，购置泌尿胸外科发展亟需设备，柔性引进区内专家，外派医护人员培训，提升学科建设内涵。</t>
  </si>
  <si>
    <t>建设呼吸内科。通过人才培养及设备购置，加强我院纤维支气管镜检查、呼吸衰竭诊疗、肺癌诊疗、睡眠呼吸障碍诊疗、过敏相关诊疗、肺栓塞、间质性肺病的诊疗。进一步提升呼吸道疾病方面的诊治水平。</t>
  </si>
  <si>
    <t>建设妇产科。购置宫腔镜、腹腔镜一台、阴道臭氧治疗仪等设备。选派人才进修、柔性引进人才、专家对口帮扶，做好人才储备。逐年开展新技术新业务，提高妇产救治水平。</t>
  </si>
  <si>
    <t>建设重症医学科。购置电动病床、电动称重床、监护仪、输注泵站、防褥疮床垫、中心监护系统、床旁彩超、高端呼吸机、中端呼吸机（带转运功能）等设备，选派人才进修、柔性引进人才、专家对口帮扶，强化人才储备，逐步提高危急重症患者救治水平。</t>
  </si>
  <si>
    <r>
      <rPr>
        <sz val="10.5"/>
        <rFont val="仿宋"/>
        <charset val="134"/>
      </rPr>
      <t>建设心血管内科。经过</t>
    </r>
    <r>
      <rPr>
        <sz val="10.5"/>
        <rFont val="Times New Roman"/>
        <charset val="134"/>
      </rPr>
      <t>3</t>
    </r>
    <r>
      <rPr>
        <sz val="10.5"/>
        <rFont val="仿宋"/>
        <charset val="134"/>
      </rPr>
      <t>年的发展，努力达到自治区级心血管专科建设标准要求，再经过</t>
    </r>
    <r>
      <rPr>
        <sz val="10.5"/>
        <rFont val="Times New Roman"/>
        <charset val="134"/>
      </rPr>
      <t>1</t>
    </r>
    <r>
      <rPr>
        <sz val="10.5"/>
        <rFont val="仿宋"/>
        <charset val="134"/>
      </rPr>
      <t>个</t>
    </r>
    <r>
      <rPr>
        <sz val="10.5"/>
        <rFont val="Times New Roman"/>
        <charset val="134"/>
      </rPr>
      <t>—2</t>
    </r>
    <r>
      <rPr>
        <sz val="10.5"/>
        <rFont val="仿宋"/>
        <charset val="134"/>
      </rPr>
      <t>个发展周期，通过人才培养及增设导管室层流手术室改造装修工程，购置</t>
    </r>
    <r>
      <rPr>
        <sz val="10.5"/>
        <rFont val="Times New Roman"/>
        <charset val="134"/>
      </rPr>
      <t>DSA</t>
    </r>
    <r>
      <rPr>
        <sz val="10.5"/>
        <rFont val="仿宋"/>
        <charset val="134"/>
      </rPr>
      <t>、高压注射器、除颤监护仪、多道生理记录仪、心脏射频消融仪、</t>
    </r>
    <r>
      <rPr>
        <sz val="10.5"/>
        <rFont val="Times New Roman"/>
        <charset val="134"/>
      </rPr>
      <t>IABP</t>
    </r>
    <r>
      <rPr>
        <sz val="10.5"/>
        <rFont val="仿宋"/>
        <charset val="134"/>
      </rPr>
      <t>泵、</t>
    </r>
    <r>
      <rPr>
        <sz val="10.5"/>
        <rFont val="Times New Roman"/>
        <charset val="134"/>
      </rPr>
      <t>ACT</t>
    </r>
    <r>
      <rPr>
        <sz val="10.5"/>
        <rFont val="仿宋"/>
        <charset val="134"/>
      </rPr>
      <t>检测仪、</t>
    </r>
    <r>
      <rPr>
        <sz val="10.5"/>
        <rFont val="Times New Roman"/>
        <charset val="134"/>
      </rPr>
      <t>DSA</t>
    </r>
    <r>
      <rPr>
        <sz val="10.5"/>
        <rFont val="仿宋"/>
        <charset val="134"/>
      </rPr>
      <t>洁净手术室、配电设备及电缆、电子肠镜等设备十台（套）；</t>
    </r>
    <r>
      <rPr>
        <sz val="10.5"/>
        <rFont val="Times New Roman"/>
        <charset val="134"/>
      </rPr>
      <t>CCU</t>
    </r>
    <r>
      <rPr>
        <sz val="10.5"/>
        <rFont val="仿宋"/>
        <charset val="134"/>
      </rPr>
      <t>改造病房，增加设备、超敏酶谱分析仪、胸痛专用轮椅、胸痛转运平板车、除颤仪、智能心电图机、大型台式血压计等，努力建设成为区内综合实力较强的心血管临床内科、教学、科研基地。</t>
    </r>
  </si>
  <si>
    <r>
      <rPr>
        <sz val="10.5"/>
        <rFont val="仿宋"/>
        <charset val="134"/>
      </rPr>
      <t>建设神经内科。三年建设期内，我们将重点开展脑血管病造影检查、急性脑梗塞取栓治疗、脑血栓及脑出血高压氧治疗等，通过建设</t>
    </r>
    <r>
      <rPr>
        <sz val="10.5"/>
        <rFont val="Times New Roman"/>
        <charset val="134"/>
      </rPr>
      <t>12</t>
    </r>
    <r>
      <rPr>
        <sz val="10.5"/>
        <rFont val="仿宋"/>
        <charset val="134"/>
      </rPr>
      <t>人高压氧舱，全套设备（含全套设备、安装调试、图审及监理费用、运输保险等费用）；建设神内重症监护室一间；购置设备：溶栓称重床</t>
    </r>
    <r>
      <rPr>
        <sz val="10.5"/>
        <rFont val="Times New Roman"/>
        <charset val="134"/>
      </rPr>
      <t>2</t>
    </r>
    <r>
      <rPr>
        <sz val="10.5"/>
        <rFont val="仿宋"/>
        <charset val="134"/>
      </rPr>
      <t>台、肌电图仪、甩头实验仪、视频眼震图仪、除颤仪、呼吸机等，通过人才培养及设备购置，力争达到市级专科水平。</t>
    </r>
  </si>
  <si>
    <r>
      <rPr>
        <sz val="10.5"/>
        <rFont val="仿宋"/>
        <charset val="134"/>
      </rPr>
      <t>建设中医科。将重点拓展中医科诊疗范围，积极开展顽固性颈椎、腰椎、关节疾患，引进小针刀、银质针、体外冲击波、关节磁疗仪、深层肌肉刺激治疗仪等，开展中医</t>
    </r>
    <r>
      <rPr>
        <sz val="10.5"/>
        <rFont val="Times New Roman"/>
        <charset val="134"/>
      </rPr>
      <t>“</t>
    </r>
    <r>
      <rPr>
        <sz val="10.5"/>
        <rFont val="仿宋"/>
        <charset val="134"/>
      </rPr>
      <t>治未病</t>
    </r>
    <r>
      <rPr>
        <sz val="10.5"/>
        <rFont val="Times New Roman"/>
        <charset val="134"/>
      </rPr>
      <t>”</t>
    </r>
    <r>
      <rPr>
        <sz val="10.5"/>
        <rFont val="仿宋"/>
        <charset val="134"/>
      </rPr>
      <t>诊断。同时进行人员培养，购置银质针治疗仪、膝关节磁疗仪、深层肌肉刺激治疗仪、体外冲击波、熏蒸机（</t>
    </r>
    <r>
      <rPr>
        <sz val="10.5"/>
        <rFont val="Times New Roman"/>
        <charset val="134"/>
      </rPr>
      <t>3</t>
    </r>
    <r>
      <rPr>
        <sz val="10.5"/>
        <rFont val="仿宋"/>
        <charset val="134"/>
      </rPr>
      <t>人）、脑循环功能障碍治疗系统、医用红外线热成像系统、智能督灸床等设备，力争创建市级重点专科。</t>
    </r>
  </si>
  <si>
    <t>建设肺病科。以中医药为基础，以病人为中心、深化医院改革，对重点病种有效实施临床路径，在中医理论指导下，应用药物和技术开展呼吸病诊疗工作，注重突出中医特色，充分发挥中医药优势，继承、创新和发展中医特色诊疗技术，不断提高中医临床诊疗水平。通过建设中医肺病重点专科，改善专科基础设施，完善专科人才梯队建设，提高人员专业理论和诊疗水平，培养和引进一批掌握学科核心技术、引领学科发展方向的专科人才梯队，形成明显的专科优势，从而带动全院医疗技术的整体提高，推动学术和科研进步，使肺病专科达到市级水平。</t>
  </si>
  <si>
    <r>
      <rPr>
        <sz val="10.5"/>
        <rFont val="仿宋"/>
        <charset val="134"/>
      </rPr>
      <t>建设心血管内科。结合当前医院专科发展现状，利用</t>
    </r>
    <r>
      <rPr>
        <sz val="10.5"/>
        <rFont val="Times New Roman"/>
        <charset val="134"/>
      </rPr>
      <t>3</t>
    </r>
    <r>
      <rPr>
        <sz val="10.5"/>
        <rFont val="仿宋"/>
        <charset val="134"/>
      </rPr>
      <t>年时间，通过建设中医心血管病重点专科，改善专科基础设施，完善专科人才梯队建设，提高人员专业理论和诊疗水平，培养和引进一批掌握学科核心技术、引领学科发展方向的专科人才梯队，形成明显的专科优势，从而带动全院医疗技术的整体提高，推动学术和科研进步，力争使心血管病专科达到市级水平。</t>
    </r>
  </si>
  <si>
    <t>（五）薄弱专科能力提升</t>
  </si>
  <si>
    <r>
      <t>1.</t>
    </r>
    <r>
      <rPr>
        <sz val="9"/>
        <rFont val="仿宋"/>
        <charset val="134"/>
      </rPr>
      <t>自治区卫生健康委办公室关于印发自治区呼吸、</t>
    </r>
    <r>
      <rPr>
        <sz val="9"/>
        <rFont val="Calibri"/>
        <charset val="134"/>
      </rPr>
      <t xml:space="preserve">
</t>
    </r>
    <r>
      <rPr>
        <sz val="9"/>
        <rFont val="仿宋"/>
        <charset val="134"/>
      </rPr>
      <t>心血管病、儿童、神经疾病、传染病区域医疗中心设置</t>
    </r>
    <r>
      <rPr>
        <sz val="9"/>
        <rFont val="Calibri"/>
        <charset val="134"/>
      </rPr>
      <t xml:space="preserve">
</t>
    </r>
    <r>
      <rPr>
        <sz val="9"/>
        <rFont val="仿宋"/>
        <charset val="134"/>
      </rPr>
      <t>标准的通知</t>
    </r>
    <r>
      <rPr>
        <sz val="9"/>
        <rFont val="Calibri"/>
        <charset val="134"/>
      </rPr>
      <t xml:space="preserve">
2.</t>
    </r>
    <r>
      <rPr>
        <sz val="9"/>
        <rFont val="仿宋"/>
        <charset val="134"/>
      </rPr>
      <t>自治区卫生健康委办公室关于印发自治区临床</t>
    </r>
    <r>
      <rPr>
        <sz val="9"/>
        <rFont val="Calibri"/>
        <charset val="134"/>
      </rPr>
      <t xml:space="preserve">
</t>
    </r>
    <r>
      <rPr>
        <sz val="9"/>
        <rFont val="仿宋"/>
        <charset val="134"/>
      </rPr>
      <t>重点专科和自治区县级公立医院薄弱专科建设标准的通</t>
    </r>
    <r>
      <rPr>
        <sz val="9"/>
        <rFont val="Calibri"/>
        <charset val="134"/>
      </rPr>
      <t xml:space="preserve">
</t>
    </r>
    <r>
      <rPr>
        <sz val="9"/>
        <rFont val="仿宋"/>
        <charset val="134"/>
      </rPr>
      <t>知</t>
    </r>
  </si>
  <si>
    <t xml:space="preserve">
有效提升医疗技术、服务水平和科室效益，降低全院药占比；加强医技人员团队意识，服务意识、完善管理制度，建立完整人才梯队;麻醉科打造当地具有影响力的特色专科；力争达到力中卫市临床重点专科水平。1.设备采购数量＞8台件；2.人员进修人数＞3人；3.人员进修培训合格率100%；4.购置设备使用率100%。5.医疗设备验收合格率100%；6.按病种付费（DRG、DIP、单病种）的住院参保人员数占总住院参保人员数的比例逐年递增到2024年≥93..</t>
  </si>
  <si>
    <t>提升麻醉科诊疗能力。1.购置设备：麻醉机、监护仪、麻醉专科声纤维支气管镜等设备。2.重点专科人才：培养麻醉师1-3名。培养手术室专科护师1-3人等。</t>
  </si>
  <si>
    <t>2022年：根据项目实施方案，制定具体实施计划，加大麻醉专科基础设施建设投入，优化医疗资源的合理布局，与学科充分沟通，确定设备购置批次、配置需求、技术参数及招标要求，报采购部门审批，确定采购方式。开展第一批设备招投标准备工作，论证技术参数等信息，公示采购意向，编制招标文件，发布招标公告，组织开标、评标事宜，开展政府采购等相关手续的办理，确定中标单位，拟定经济合同。确定进修培训人员的学习方向及人员选派方式，通过闽宁合作、区内三级医院进修等渠道培养麻醉科医师1名、手术室护士1名。培养麻醉科医生1名、手术室护士1名。
（1）购置以下专科建设所需设备：
1. 多功能监护仪1台，预算资金20万元；
2.麻醉专科超声1台，预算资金 80万元；
3.自体输血回收仪器1台，预算资金20万元；
4.靶控微量注射泵2 台，预算资金10万元；
5.纤维支气管镜1台，预算资金200万元。
2023年：购置多功能麻醉机2台，预算资金150万元；支付设备购置质保金。确定进修培训人员的学习方向及人员选派方式，通过闽宁合作、区内三甲医院进修培养麻醉专科医生2名。预算资金3万。
2024年：确定进修培训人员的学习方向及人员选派方式，通过闽宁合作、区内三甲医院进修培养麻醉专科医生2名。预算资金7万。</t>
  </si>
  <si>
    <t>中卫市沙坡头区人民医院</t>
  </si>
  <si>
    <t>建设麻醉科。通过人才培养及设备购置，加强麻醉科在无痛胃镜、人工气道的建立及机械通气的支持。进一步提升危重、疑难病人的手术的麻醉处理、超声下穿刺置管技术、超声下神经阻滞技术以及术中血气分析。进一步提升我院在麻醉方面的能力水平。</t>
  </si>
  <si>
    <r>
      <rPr>
        <sz val="10.5"/>
        <rFont val="仿宋"/>
        <charset val="134"/>
      </rPr>
      <t>建设血液透析中心。购置血液透析机</t>
    </r>
    <r>
      <rPr>
        <sz val="10.5"/>
        <rFont val="Times New Roman"/>
        <charset val="134"/>
      </rPr>
      <t>12</t>
    </r>
    <r>
      <rPr>
        <sz val="10.5"/>
        <rFont val="仿宋"/>
        <charset val="134"/>
      </rPr>
      <t>台，水处理系统</t>
    </r>
    <r>
      <rPr>
        <sz val="10.5"/>
        <rFont val="Times New Roman"/>
        <charset val="134"/>
      </rPr>
      <t>1</t>
    </r>
    <r>
      <rPr>
        <sz val="10.5"/>
        <rFont val="仿宋"/>
        <charset val="134"/>
      </rPr>
      <t>套，普通病床</t>
    </r>
    <r>
      <rPr>
        <sz val="10.5"/>
        <rFont val="Times New Roman"/>
        <charset val="134"/>
      </rPr>
      <t>12</t>
    </r>
    <r>
      <rPr>
        <sz val="10.5"/>
        <rFont val="仿宋"/>
        <charset val="134"/>
      </rPr>
      <t>张，床头柜</t>
    </r>
    <r>
      <rPr>
        <sz val="10.5"/>
        <rFont val="Times New Roman"/>
        <charset val="134"/>
      </rPr>
      <t>12</t>
    </r>
    <r>
      <rPr>
        <sz val="10.5"/>
        <rFont val="仿宋"/>
        <charset val="134"/>
      </rPr>
      <t>个，治疗车</t>
    </r>
    <r>
      <rPr>
        <sz val="10.5"/>
        <rFont val="Times New Roman"/>
        <charset val="134"/>
      </rPr>
      <t>12</t>
    </r>
    <r>
      <rPr>
        <sz val="10.5"/>
        <rFont val="仿宋"/>
        <charset val="134"/>
      </rPr>
      <t>个。选派人才进修、柔性引进人才、专家对口帮扶，做好人才储备。规范开展血液透析治疗。</t>
    </r>
  </si>
  <si>
    <r>
      <rPr>
        <sz val="10.5"/>
        <rFont val="仿宋"/>
        <charset val="134"/>
      </rPr>
      <t>建设感染性疾病科，购置感染性疾病科放射检查及检验设备</t>
    </r>
    <r>
      <rPr>
        <sz val="10.5"/>
        <rFont val="Times New Roman"/>
        <charset val="134"/>
      </rPr>
      <t>10</t>
    </r>
    <r>
      <rPr>
        <sz val="10.5"/>
        <rFont val="仿宋"/>
        <charset val="134"/>
      </rPr>
      <t>台，开设病床</t>
    </r>
    <r>
      <rPr>
        <sz val="10.5"/>
        <rFont val="Times New Roman"/>
        <charset val="134"/>
      </rPr>
      <t>20</t>
    </r>
    <r>
      <rPr>
        <sz val="10.5"/>
        <rFont val="仿宋"/>
        <charset val="134"/>
      </rPr>
      <t>张，选派人才进修、柔性引进人才、专家对口帮扶，做好人才储备。规范开展感染性疾病的诊疗。</t>
    </r>
  </si>
  <si>
    <r>
      <rPr>
        <sz val="10.5"/>
        <rFont val="仿宋"/>
        <charset val="134"/>
      </rPr>
      <t>提升海原县肿瘤疾病救治能力，购置二氧化碳培养箱、</t>
    </r>
    <r>
      <rPr>
        <sz val="10.5"/>
        <rFont val="Times New Roman"/>
        <charset val="134"/>
      </rPr>
      <t>PCR</t>
    </r>
    <r>
      <rPr>
        <sz val="10.5"/>
        <rFont val="仿宋"/>
        <charset val="134"/>
      </rPr>
      <t>核酸检测仪、布病检测仪、肝纤维化测量仪、腹水回输治疗仪等设备。</t>
    </r>
  </si>
  <si>
    <t>智慧医院建设项目</t>
  </si>
  <si>
    <r>
      <rPr>
        <sz val="10.5"/>
        <rFont val="仿宋"/>
        <charset val="134"/>
      </rPr>
      <t>（一）中卫市</t>
    </r>
    <r>
      <rPr>
        <sz val="10.5"/>
        <rFont val="Times New Roman"/>
        <charset val="134"/>
      </rPr>
      <t>“</t>
    </r>
    <r>
      <rPr>
        <sz val="10.5"/>
        <rFont val="仿宋"/>
        <charset val="134"/>
      </rPr>
      <t>互联网</t>
    </r>
    <r>
      <rPr>
        <sz val="10.5"/>
        <rFont val="Times New Roman"/>
        <charset val="134"/>
      </rPr>
      <t>+</t>
    </r>
    <r>
      <rPr>
        <sz val="10.5"/>
        <rFont val="仿宋"/>
        <charset val="134"/>
      </rPr>
      <t>医疗健康</t>
    </r>
    <r>
      <rPr>
        <sz val="10.5"/>
        <rFont val="Times New Roman"/>
        <charset val="134"/>
      </rPr>
      <t>”</t>
    </r>
    <r>
      <rPr>
        <sz val="10.5"/>
        <rFont val="宋体"/>
        <charset val="134"/>
      </rPr>
      <t>建设</t>
    </r>
  </si>
  <si>
    <t>推进各级公立医院电子病历、智慧服务、智慧管理“三位一体”的智慧医院建设和医院信息标准化建设的基础上，汇聚跨区域、跨层级、跨机构的业务数据，实现信息系统互联互通和健康服务深度融合，真正做到让数据多跑路，让群众少跑腿。</t>
  </si>
  <si>
    <t>基于自治区“互联网+医疗健康”一体化平台，建立市级信息平台，下联城市医联体各医疗机构和县域医共体平台。借助5G技术，建立完善区域统一的远程应急指挥系统及远程超声、心电、影像、病理、检验五大远程诊疗中心。搭建上下转诊系统，推进区域检查检验结果互认共享。建设区域HRP系统，实现人、财、物统一管理，实现财务分析、绩效考核工体系。建设统一120院前急救管理系统及胸痛、脑卒中、创伤等五大中心管理系统，实现院前急救调度，推动区域联动。借助国家智能社会治理实验基地建设，推进国家健康医疗大数据中心建设，构建全域数据治理平台。同步规划网络安全相关建设内容。区域互联互通成熟度达到四级甲等。</t>
  </si>
  <si>
    <t>2022。7—2024.11</t>
  </si>
  <si>
    <t>中卫市卫市健康委员会</t>
  </si>
  <si>
    <t>（二）城市医联体信息化建设</t>
  </si>
  <si>
    <r>
      <rPr>
        <sz val="10.5"/>
        <rFont val="仿宋"/>
        <charset val="134"/>
      </rPr>
      <t>提升电子病历、智慧服务、智慧管理应用水平。以电子病历为核心构建患者急诊、门诊、住院全流程的诊疗体系，构建智慧便民服务模式。依托自治区互联网医院平台，拓展互联网医疗服务，丰富电子健康码在全生命周期健康服务场景的应用，为患者提供智慧导医分诊、分时段预约、检查检验集中预约和结果推送、移动支付、床旁结算、生活保障等全流程、个性化智慧服务，使患者就诊更加便利。推进智慧医院管理建设。以现代化医院管理需求为导向，全面提升公立医院运营管理水平，建立完善医院运营管理决策支持系统，全面开展预算管理，整合医疗、教学、科研等业务系统和人、财、物等资源系统，以大数据方法对医院病例组合指数（</t>
    </r>
    <r>
      <rPr>
        <sz val="10.5"/>
        <rFont val="Times New Roman"/>
        <charset val="134"/>
      </rPr>
      <t>CMI</t>
    </r>
    <r>
      <rPr>
        <sz val="10.5"/>
        <rFont val="仿宋"/>
        <charset val="134"/>
      </rPr>
      <t>）、成本产出、医生绩效等进行从定性到定量评价，到</t>
    </r>
    <r>
      <rPr>
        <sz val="10.5"/>
        <rFont val="Times New Roman"/>
        <charset val="134"/>
      </rPr>
      <t>2024</t>
    </r>
    <r>
      <rPr>
        <sz val="10.5"/>
        <rFont val="仿宋"/>
        <charset val="134"/>
      </rPr>
      <t>年，医联（共）体信息平台、三级医院互联互通标准化达到四级甲等水平。到</t>
    </r>
    <r>
      <rPr>
        <sz val="10.5"/>
        <rFont val="Times New Roman"/>
        <charset val="134"/>
      </rPr>
      <t>2024</t>
    </r>
    <r>
      <rPr>
        <sz val="10.5"/>
        <rFont val="仿宋"/>
        <charset val="134"/>
      </rPr>
      <t>年，电子病历系统应用水平分级评价达到</t>
    </r>
    <r>
      <rPr>
        <sz val="10.5"/>
        <rFont val="Times New Roman"/>
        <charset val="134"/>
      </rPr>
      <t>5</t>
    </r>
    <r>
      <rPr>
        <sz val="10.5"/>
        <rFont val="仿宋"/>
        <charset val="134"/>
      </rPr>
      <t>级及以上。</t>
    </r>
  </si>
  <si>
    <r>
      <rPr>
        <sz val="10"/>
        <rFont val="仿宋"/>
        <charset val="134"/>
      </rPr>
      <t>牵头建设城市医联体信息中心，建立医联体内分级诊疗体系，提升电子病历、智慧服务、智慧管理应用水平。到</t>
    </r>
    <r>
      <rPr>
        <sz val="10"/>
        <rFont val="Times New Roman"/>
        <charset val="134"/>
      </rPr>
      <t>2024</t>
    </r>
    <r>
      <rPr>
        <sz val="10"/>
        <rFont val="仿宋"/>
        <charset val="134"/>
      </rPr>
      <t>年，医联（共）体信息平台、三级医院互联互通标准化达到四级甲等水平。电子病历系统应用水平分级评价达到</t>
    </r>
    <r>
      <rPr>
        <sz val="10"/>
        <rFont val="Times New Roman"/>
        <charset val="134"/>
      </rPr>
      <t>5</t>
    </r>
    <r>
      <rPr>
        <sz val="10"/>
        <rFont val="仿宋"/>
        <charset val="134"/>
      </rPr>
      <t>级及以上。</t>
    </r>
  </si>
  <si>
    <r>
      <rPr>
        <sz val="10.5"/>
        <rFont val="仿宋"/>
        <charset val="134"/>
      </rPr>
      <t>提升电子病历、智慧服务、智慧管理应用水平。以电子病历为核心构建患者急诊、门诊、住院全流程的诊疗体系，构建智慧便民服务模式。为患者提供智慧导医分诊、分时段预约、检查检验集中预约和结果推送、移动支付、床旁结算、生活保障等全流程、个性化智慧服务，使患者就诊更加便利。到</t>
    </r>
    <r>
      <rPr>
        <sz val="10.5"/>
        <rFont val="Times New Roman"/>
        <charset val="134"/>
      </rPr>
      <t>2024</t>
    </r>
    <r>
      <rPr>
        <sz val="10.5"/>
        <rFont val="仿宋"/>
        <charset val="134"/>
      </rPr>
      <t>年，电子病历系统应用水平分级评价达到</t>
    </r>
    <r>
      <rPr>
        <sz val="10.5"/>
        <rFont val="Times New Roman"/>
        <charset val="134"/>
      </rPr>
      <t>5</t>
    </r>
    <r>
      <rPr>
        <sz val="10.5"/>
        <rFont val="仿宋"/>
        <charset val="134"/>
      </rPr>
      <t>级及以上。</t>
    </r>
  </si>
  <si>
    <r>
      <rPr>
        <sz val="10.5"/>
        <rFont val="仿宋"/>
        <charset val="134"/>
      </rPr>
      <t>提升电子病历、智慧服务、智慧管理应用水平。以电子病历为核心构建患者急诊、门诊、住院全流程的诊疗体系，构建智慧便民服务模式。为患者提供智慧导医分诊、分时段预约、检查检验集中预约和结果推送、移动支付、床旁结算、生活保障等全流程、个性化智慧服务，使患者就诊更加便利。到</t>
    </r>
    <r>
      <rPr>
        <sz val="10.5"/>
        <rFont val="Times New Roman"/>
        <charset val="134"/>
      </rPr>
      <t>2024</t>
    </r>
    <r>
      <rPr>
        <sz val="10.5"/>
        <rFont val="仿宋"/>
        <charset val="134"/>
      </rPr>
      <t>年，电子病历系统应用水平分级评价达到</t>
    </r>
    <r>
      <rPr>
        <sz val="10.5"/>
        <rFont val="Times New Roman"/>
        <charset val="134"/>
      </rPr>
      <t>4</t>
    </r>
    <r>
      <rPr>
        <sz val="10.5"/>
        <rFont val="仿宋"/>
        <charset val="134"/>
      </rPr>
      <t>级及以上。</t>
    </r>
  </si>
  <si>
    <t>1.自治区卫生健康委医保局关于推进“互联网+医疗健康”“五个一”服务行动的通知（宁卫函发〔2021〕75 号）
2. 自治区卫生健康委关于印发宁夏回族自治区互联网医院管理办法（试行）等文件的通知（宁卫规发〔2021〕7 号）
3. 自治区卫生健康委办公室关于印发宁夏互联网医院电子病历系统管理规范等文件的通知
4. 自治区卫生健康委关于印发宁夏回族自治区处方审核流转中心管理办法（试行）的通知（宁卫规发〔2021〕8 号）
5.自治区卫生健康委办公室关于进一步规范医疗机构信息化建设管理的通知(宁卫办发(2020) 17号)
6.自治区卫生健康委办公室关于印发《县域医共体信息化平台建设功能指引》(试行) 的通知(宁卫办发(2020) 119 号)</t>
  </si>
  <si>
    <t>进一步提高基层医疗机构在慢病管理方面的整体水平，特别是全科医生的慢病管理防治水平，培养基层慢病管理医师团队，
利用互联网平台，提高患者的对慢病的认知能力和自我管理能力，减少人群慢病危险因素流程率。1、平台数据库搭建完成，各子系统软件正常运行；2、配备设备使用率100%；3、通过统计模块可查询到各子系统接诊患者数据。4、可实现手术患者的数据采集和分析、传输、实现血液申请、配血发血、科室领血等功能。6、实现基层医疗机构的数据抽取包括医疗数据和公卫数据；7、展示平台能够以大屏方式全面展示总院内数据汇总分析；8、实现县域内分级转诊与预约诊疗功能。9、集成平台可汇集院内各系统的基础数据并实现互联互通。10人员进修人数＞3人；11.人员进修培训合格率100%；</t>
  </si>
  <si>
    <t>1.建设沙坡头区慢病管理中心，集合健康管理和疾病管理核心技术与成熟经验，形成高血压、糖尿病等慢病规范化管理路径。提高基层医疗机构在慢病管理方面的整体水平，特别是全科医生的慢病管理防治水平，培养基层慢病管理医师团队；实现区域人民医院、乡镇卫生院、村卫生室对患者的三级管理，对慢病患者达到共管、共治；利用物联网、人工智能技术、穿戴类设备，提高患者的对慢病的认知能力和自我管理能力，减少人群慢病危险因素流程率。2.实施沙坡头区健康总院县域医共体信息化平台建设项目。</t>
  </si>
  <si>
    <t>2022年：（一）购置以下项目建设所需设备、系统：
1、慢病管理平台系统iCMC，45万；
2、血压全监测管理系统(Web)，35万；
3、Ai动态血压子系统(Web)，28.5万；
4、Ai家庭血压子系统(Web)，25万；
5、血糖全流程管理系统(Web)，20万；
6、自测血糖管理子系统(Web，15.6万；
7、院内血糖管理子系统(Winform)， 8.5万；
8、Ai眼底糖网筛查系统(Web)，35万；
9、个人健康管理系统(Web)，10万；
10、人工智能(Ai)辅助评估系统，20万；
11、接口服务(后台)，7.5万；
12、慢病中心配套设备，48.4万；
13、社区医院配套设备，36.5万；
14、围术期电子病历(手麻)系统，35万；
15、医院输血管理系统，25万；
16、云化部署费用，20万。慢病中心建设预算资金共计415万。（二）实施沙坡头区健康总院县域医共体信息化平台建设项目。购置以下项目建设所需设备、系统：
1.医疗健康总院医共体信息平台基础组件，预算资金45万；
2.医疗健康总院医共体信息平台接口，预算资金40万；
3.健康总院数据中心，预算资金90万；
4.医疗健康总院基础业务服务业务协同中心，预算资金50万；
5.医疗健康总院基础业务服务数据治理与信息共享，预算资金72.5万；
6.医疗健康总院基础业务服务健康总院HIS，预算资金162.5万；
7.医疗健康总院管理应用业务监管中心，预算资金40万。
医共体信息平台预算资金共计500万。以上共计预算资金915万元。
2023年：支付上年度设备系统购置质保金及剩余费用。
2024年：确定进修培训人员的学习方向及人员选派方式，进修培养信息化专业人员1-3名。预算资金7万。</t>
  </si>
  <si>
    <t>合        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</si>
</sst>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9">
    <font>
      <sz val="11"/>
      <color theme="1"/>
      <name val="宋体"/>
      <charset val="134"/>
      <scheme val="minor"/>
    </font>
    <font>
      <sz val="11"/>
      <name val="宋体"/>
      <charset val="134"/>
      <scheme val="minor"/>
    </font>
    <font>
      <sz val="24"/>
      <name val="黑体"/>
      <charset val="134"/>
    </font>
    <font>
      <sz val="24"/>
      <name val="宋体"/>
      <charset val="134"/>
      <scheme val="minor"/>
    </font>
    <font>
      <sz val="9"/>
      <name val="宋体"/>
      <charset val="134"/>
      <scheme val="minor"/>
    </font>
    <font>
      <sz val="36"/>
      <name val="方正小标宋_GBK"/>
      <charset val="134"/>
    </font>
    <font>
      <sz val="9"/>
      <name val="仿宋"/>
      <charset val="134"/>
    </font>
    <font>
      <b/>
      <sz val="9"/>
      <name val="仿宋"/>
      <charset val="134"/>
    </font>
    <font>
      <sz val="10.5"/>
      <name val="仿宋"/>
      <charset val="134"/>
    </font>
    <font>
      <sz val="10"/>
      <name val="仿宋"/>
      <charset val="134"/>
    </font>
    <font>
      <sz val="9"/>
      <name val="Calibri"/>
      <charset val="134"/>
    </font>
    <font>
      <sz val="10"/>
      <name val="FangSong"/>
      <charset val="134"/>
    </font>
    <font>
      <sz val="10.5"/>
      <name val="Times New Roman"/>
      <charset val="134"/>
    </font>
    <font>
      <sz val="9"/>
      <name val="Times New Roman"/>
      <charset val="134"/>
    </font>
    <font>
      <sz val="10"/>
      <name val="Times New Roman"/>
      <charset val="134"/>
    </font>
    <font>
      <sz val="11"/>
      <name val="宋体"/>
      <charset val="134"/>
    </font>
    <font>
      <b/>
      <sz val="10"/>
      <name val="仿宋"/>
      <charset val="134"/>
    </font>
    <font>
      <b/>
      <sz val="1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2"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2" fillId="10" borderId="0" applyNumberFormat="0" applyBorder="0" applyAlignment="0" applyProtection="0">
      <alignment vertical="center"/>
    </xf>
    <xf numFmtId="0" fontId="25" fillId="0" borderId="14" applyNumberFormat="0" applyFill="0" applyAlignment="0" applyProtection="0">
      <alignment vertical="center"/>
    </xf>
    <xf numFmtId="0" fontId="22" fillId="11" borderId="0" applyNumberFormat="0" applyBorder="0" applyAlignment="0" applyProtection="0">
      <alignment vertical="center"/>
    </xf>
    <xf numFmtId="0" fontId="31" fillId="12" borderId="15" applyNumberFormat="0" applyAlignment="0" applyProtection="0">
      <alignment vertical="center"/>
    </xf>
    <xf numFmtId="0" fontId="32" fillId="12" borderId="11" applyNumberFormat="0" applyAlignment="0" applyProtection="0">
      <alignment vertical="center"/>
    </xf>
    <xf numFmtId="0" fontId="33" fillId="13" borderId="16"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136">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righ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3"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horizontal="justify" vertical="center" wrapText="1"/>
    </xf>
    <xf numFmtId="0" fontId="8" fillId="0" borderId="4" xfId="0" applyFont="1" applyFill="1" applyBorder="1" applyAlignment="1">
      <alignment horizontal="justify" vertical="top"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1" xfId="0" applyFont="1" applyBorder="1" applyAlignment="1">
      <alignment vertical="center" wrapText="1"/>
    </xf>
    <xf numFmtId="0" fontId="8" fillId="0" borderId="2" xfId="0" applyFont="1" applyBorder="1" applyAlignment="1">
      <alignment horizontal="justify" vertical="center" wrapText="1"/>
    </xf>
    <xf numFmtId="0" fontId="6"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1" xfId="0" applyFont="1" applyFill="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9"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8" fillId="2" borderId="2" xfId="0" applyFont="1" applyFill="1" applyBorder="1" applyAlignment="1">
      <alignment horizontal="left" vertical="center" wrapText="1"/>
    </xf>
    <xf numFmtId="0" fontId="8" fillId="0" borderId="3" xfId="0" applyFont="1" applyBorder="1" applyAlignment="1">
      <alignment horizontal="center" vertical="center" wrapText="1"/>
    </xf>
    <xf numFmtId="0" fontId="12" fillId="0" borderId="1" xfId="0" applyFont="1" applyBorder="1" applyAlignment="1">
      <alignment horizontal="justify" vertical="center" wrapText="1"/>
    </xf>
    <xf numFmtId="0" fontId="4" fillId="0" borderId="0" xfId="0" applyFont="1" applyFill="1">
      <alignment vertical="center"/>
    </xf>
    <xf numFmtId="176" fontId="4" fillId="0" borderId="0" xfId="0" applyNumberFormat="1"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wrapText="1"/>
    </xf>
    <xf numFmtId="0" fontId="7" fillId="0" borderId="1" xfId="0" applyFont="1" applyFill="1" applyBorder="1" applyAlignment="1">
      <alignment horizontal="center" vertical="center"/>
    </xf>
    <xf numFmtId="177" fontId="7" fillId="0" borderId="1" xfId="0" applyNumberFormat="1" applyFont="1" applyBorder="1" applyAlignment="1">
      <alignment horizontal="center" vertical="center" wrapText="1"/>
    </xf>
    <xf numFmtId="177" fontId="7" fillId="0"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77" fontId="13" fillId="0" borderId="1" xfId="0" applyNumberFormat="1" applyFont="1" applyBorder="1" applyAlignment="1">
      <alignment vertical="center" wrapText="1"/>
    </xf>
    <xf numFmtId="177" fontId="13" fillId="0" borderId="1" xfId="0" applyNumberFormat="1" applyFont="1" applyBorder="1" applyAlignment="1">
      <alignment horizontal="center" vertical="center" wrapText="1"/>
    </xf>
    <xf numFmtId="177" fontId="6" fillId="0" borderId="1" xfId="0" applyNumberFormat="1" applyFont="1" applyFill="1" applyBorder="1" applyAlignment="1">
      <alignment vertical="center" wrapText="1"/>
    </xf>
    <xf numFmtId="176" fontId="4" fillId="0" borderId="1" xfId="0" applyNumberFormat="1" applyFont="1" applyFill="1" applyBorder="1" applyAlignment="1">
      <alignment horizontal="center" vertical="center"/>
    </xf>
    <xf numFmtId="0" fontId="12" fillId="0" borderId="4" xfId="0" applyFont="1" applyBorder="1" applyAlignment="1">
      <alignment horizontal="center" vertical="center" wrapText="1"/>
    </xf>
    <xf numFmtId="177" fontId="12" fillId="0" borderId="4"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176" fontId="1" fillId="0" borderId="4" xfId="0" applyNumberFormat="1" applyFont="1" applyBorder="1" applyAlignment="1">
      <alignment horizontal="center" vertical="center"/>
    </xf>
    <xf numFmtId="0" fontId="12" fillId="0" borderId="1" xfId="0" applyFont="1" applyBorder="1" applyAlignment="1">
      <alignment horizontal="center" vertical="center" wrapText="1"/>
    </xf>
    <xf numFmtId="177" fontId="12"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0" fontId="12" fillId="0" borderId="2" xfId="0" applyFont="1" applyBorder="1" applyAlignment="1">
      <alignment horizontal="center" vertical="center" wrapText="1"/>
    </xf>
    <xf numFmtId="177" fontId="12" fillId="0" borderId="2" xfId="0" applyNumberFormat="1" applyFont="1" applyBorder="1" applyAlignment="1">
      <alignment vertical="center" wrapText="1"/>
    </xf>
    <xf numFmtId="177" fontId="12"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xf>
    <xf numFmtId="177" fontId="12" fillId="0" borderId="1" xfId="0" applyNumberFormat="1" applyFont="1" applyBorder="1" applyAlignment="1">
      <alignment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3" fillId="0" borderId="1" xfId="0" applyFont="1" applyFill="1" applyBorder="1" applyAlignment="1">
      <alignment vertical="center" wrapText="1"/>
    </xf>
    <xf numFmtId="177" fontId="13" fillId="0" borderId="1" xfId="0" applyNumberFormat="1" applyFont="1" applyFill="1" applyBorder="1" applyAlignment="1">
      <alignment vertical="center" wrapText="1"/>
    </xf>
    <xf numFmtId="177" fontId="1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7" fontId="8" fillId="0" borderId="1" xfId="0" applyNumberFormat="1" applyFont="1" applyBorder="1" applyAlignment="1">
      <alignment horizontal="left" vertical="center" wrapText="1"/>
    </xf>
    <xf numFmtId="0" fontId="12" fillId="2" borderId="1" xfId="0" applyFont="1" applyFill="1" applyBorder="1" applyAlignment="1">
      <alignment vertical="center" wrapText="1"/>
    </xf>
    <xf numFmtId="176" fontId="1" fillId="2"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wrapText="1"/>
    </xf>
    <xf numFmtId="176" fontId="15" fillId="0" borderId="1" xfId="0" applyNumberFormat="1" applyFont="1" applyBorder="1" applyAlignment="1">
      <alignment horizontal="center" vertical="center"/>
    </xf>
    <xf numFmtId="176" fontId="1" fillId="0" borderId="1" xfId="0" applyNumberFormat="1" applyFont="1" applyBorder="1" applyAlignment="1">
      <alignment vertical="center"/>
    </xf>
    <xf numFmtId="0" fontId="13" fillId="0" borderId="1" xfId="0" applyFont="1" applyBorder="1" applyAlignment="1">
      <alignment vertical="center" wrapText="1"/>
    </xf>
    <xf numFmtId="176" fontId="4" fillId="0" borderId="1" xfId="0" applyNumberFormat="1" applyFont="1" applyFill="1" applyBorder="1" applyAlignment="1">
      <alignment vertical="center"/>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2" fillId="0" borderId="4" xfId="0" applyFont="1" applyBorder="1" applyAlignment="1">
      <alignment vertical="center" wrapText="1"/>
    </xf>
    <xf numFmtId="177" fontId="12" fillId="0" borderId="4" xfId="0" applyNumberFormat="1" applyFont="1" applyBorder="1" applyAlignment="1">
      <alignment vertical="center" wrapText="1"/>
    </xf>
    <xf numFmtId="176" fontId="1" fillId="0" borderId="4" xfId="0" applyNumberFormat="1" applyFont="1" applyBorder="1" applyAlignment="1">
      <alignment vertical="center"/>
    </xf>
    <xf numFmtId="0" fontId="14" fillId="0" borderId="1" xfId="0" applyFont="1" applyBorder="1" applyAlignment="1">
      <alignment vertical="center" wrapText="1"/>
    </xf>
    <xf numFmtId="177" fontId="14" fillId="0" borderId="1" xfId="0" applyNumberFormat="1" applyFont="1" applyBorder="1" applyAlignment="1">
      <alignment vertical="center" wrapText="1"/>
    </xf>
    <xf numFmtId="176" fontId="15" fillId="0" borderId="1" xfId="0" applyNumberFormat="1" applyFont="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177" fontId="4" fillId="0" borderId="0" xfId="0" applyNumberFormat="1" applyFont="1" applyFill="1" applyAlignment="1">
      <alignment horizontal="center" vertical="center"/>
    </xf>
    <xf numFmtId="177" fontId="4" fillId="0" borderId="1" xfId="0" applyNumberFormat="1" applyFont="1" applyFill="1" applyBorder="1" applyAlignment="1">
      <alignment vertical="center"/>
    </xf>
    <xf numFmtId="177" fontId="6"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1" fillId="0" borderId="8" xfId="0" applyNumberFormat="1" applyFont="1" applyBorder="1" applyAlignment="1">
      <alignment horizontal="center" vertical="center"/>
    </xf>
    <xf numFmtId="177" fontId="1" fillId="0" borderId="9" xfId="0" applyNumberFormat="1" applyFont="1" applyBorder="1" applyAlignment="1">
      <alignment horizontal="center" vertical="center"/>
    </xf>
    <xf numFmtId="177" fontId="1" fillId="0" borderId="10" xfId="0" applyNumberFormat="1" applyFont="1" applyBorder="1" applyAlignment="1">
      <alignment vertical="center"/>
    </xf>
    <xf numFmtId="177" fontId="12" fillId="0" borderId="7" xfId="0" applyNumberFormat="1" applyFont="1" applyBorder="1" applyAlignment="1">
      <alignment horizontal="center" vertical="center" wrapText="1"/>
    </xf>
    <xf numFmtId="176" fontId="1" fillId="0" borderId="2" xfId="0" applyNumberFormat="1" applyFont="1" applyBorder="1" applyAlignment="1">
      <alignment vertical="center"/>
    </xf>
    <xf numFmtId="177" fontId="1" fillId="0" borderId="10" xfId="0" applyNumberFormat="1" applyFont="1" applyBorder="1" applyAlignment="1">
      <alignment horizontal="center" vertical="center"/>
    </xf>
    <xf numFmtId="177" fontId="1" fillId="0" borderId="9" xfId="0" applyNumberFormat="1" applyFont="1" applyBorder="1" applyAlignment="1">
      <alignment vertical="center"/>
    </xf>
    <xf numFmtId="0" fontId="12" fillId="0" borderId="7" xfId="0" applyFont="1" applyBorder="1" applyAlignment="1">
      <alignment horizontal="center" vertical="center" wrapText="1"/>
    </xf>
    <xf numFmtId="176" fontId="1" fillId="0" borderId="9" xfId="0" applyNumberFormat="1" applyFont="1" applyBorder="1" applyAlignment="1">
      <alignment vertical="center"/>
    </xf>
    <xf numFmtId="176" fontId="1" fillId="0" borderId="9" xfId="0" applyNumberFormat="1" applyFont="1" applyBorder="1" applyAlignment="1">
      <alignment horizontal="center" vertical="center"/>
    </xf>
    <xf numFmtId="177" fontId="12" fillId="0" borderId="9" xfId="0" applyNumberFormat="1" applyFont="1" applyBorder="1" applyAlignment="1">
      <alignment vertical="center" wrapText="1"/>
    </xf>
    <xf numFmtId="177" fontId="12" fillId="0" borderId="9" xfId="0" applyNumberFormat="1" applyFont="1" applyBorder="1" applyAlignment="1">
      <alignment horizontal="center" vertical="center" wrapText="1"/>
    </xf>
    <xf numFmtId="177" fontId="1" fillId="2" borderId="9" xfId="0" applyNumberFormat="1" applyFont="1" applyFill="1" applyBorder="1" applyAlignment="1">
      <alignment vertical="center"/>
    </xf>
    <xf numFmtId="176" fontId="1" fillId="2" borderId="1" xfId="0" applyNumberFormat="1" applyFont="1" applyFill="1" applyBorder="1" applyAlignment="1">
      <alignment vertical="center"/>
    </xf>
    <xf numFmtId="177" fontId="1" fillId="2" borderId="9" xfId="0" applyNumberFormat="1" applyFont="1" applyFill="1" applyBorder="1" applyAlignment="1">
      <alignment horizontal="center" vertical="center"/>
    </xf>
    <xf numFmtId="177" fontId="15" fillId="0" borderId="9" xfId="0" applyNumberFormat="1" applyFont="1" applyBorder="1" applyAlignment="1">
      <alignment horizontal="center" vertical="center"/>
    </xf>
    <xf numFmtId="177" fontId="1" fillId="0" borderId="8" xfId="0" applyNumberFormat="1" applyFont="1" applyBorder="1" applyAlignment="1">
      <alignment vertical="center"/>
    </xf>
    <xf numFmtId="177" fontId="15" fillId="0" borderId="9" xfId="0" applyNumberFormat="1" applyFont="1" applyBorder="1" applyAlignment="1">
      <alignment vertical="center"/>
    </xf>
    <xf numFmtId="177" fontId="1" fillId="2" borderId="10" xfId="0" applyNumberFormat="1" applyFont="1" applyFill="1" applyBorder="1" applyAlignment="1">
      <alignment horizontal="center" vertical="center"/>
    </xf>
    <xf numFmtId="0" fontId="12" fillId="0" borderId="3" xfId="0" applyFont="1" applyBorder="1" applyAlignment="1">
      <alignment vertical="center" wrapText="1"/>
    </xf>
    <xf numFmtId="0" fontId="8" fillId="0" borderId="1" xfId="0" applyFont="1" applyFill="1" applyBorder="1" applyAlignment="1">
      <alignment horizontal="justify"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7" fillId="0" borderId="0" xfId="0" applyFont="1">
      <alignment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B74"/>
  <sheetViews>
    <sheetView tabSelected="1" zoomScale="70" zoomScaleNormal="70" workbookViewId="0">
      <pane ySplit="6" topLeftCell="A7" activePane="bottomLeft" state="frozen"/>
      <selection/>
      <selection pane="bottomLeft" activeCell="A2" sqref="A2:AB2"/>
    </sheetView>
  </sheetViews>
  <sheetFormatPr defaultColWidth="9" defaultRowHeight="13.5"/>
  <cols>
    <col min="1" max="1" width="5" style="2" customWidth="1"/>
    <col min="2" max="2" width="8.125" style="2" customWidth="1"/>
    <col min="3" max="3" width="25.125" style="2" customWidth="1"/>
    <col min="4" max="4" width="15" style="2" customWidth="1"/>
    <col min="5" max="5" width="14" style="2" customWidth="1"/>
    <col min="6" max="6" width="7.25" style="3" customWidth="1"/>
    <col min="7" max="7" width="34.6333333333333" style="2" customWidth="1"/>
    <col min="8" max="8" width="9.375" style="2" customWidth="1"/>
    <col min="9" max="9" width="5" style="2" customWidth="1"/>
    <col min="10" max="11" width="4.625" style="2" customWidth="1"/>
    <col min="12" max="12" width="4.125" style="2" customWidth="1"/>
    <col min="13" max="13" width="4.825" style="2" customWidth="1"/>
    <col min="14" max="14" width="4.99166666666667" style="1" customWidth="1"/>
    <col min="15" max="15" width="5.16666666666667" style="4" customWidth="1"/>
    <col min="16" max="16" width="4.25" style="4" customWidth="1"/>
    <col min="17" max="17" width="4.125" style="4" customWidth="1"/>
    <col min="18" max="18" width="4.375" style="5" customWidth="1"/>
    <col min="19" max="19" width="4.5" style="1" customWidth="1"/>
    <col min="20" max="20" width="4.25" style="1" customWidth="1"/>
    <col min="21" max="21" width="4.625" style="1" customWidth="1"/>
    <col min="22" max="22" width="4.5" style="1" customWidth="1"/>
    <col min="23" max="23" width="4.625" style="1" customWidth="1"/>
    <col min="24" max="26" width="4.375" style="1" customWidth="1"/>
    <col min="27" max="27" width="4.75" style="1" customWidth="1"/>
    <col min="28" max="28" width="4.25" style="1" customWidth="1"/>
    <col min="29" max="16384" width="9" style="2"/>
  </cols>
  <sheetData>
    <row r="1" ht="31.5" spans="1:28">
      <c r="A1" s="6" t="s">
        <v>0</v>
      </c>
      <c r="B1" s="7"/>
      <c r="C1" s="8"/>
      <c r="D1" s="8"/>
      <c r="E1" s="8"/>
      <c r="F1" s="9"/>
      <c r="G1" s="8"/>
      <c r="H1" s="8"/>
      <c r="I1" s="8"/>
      <c r="J1" s="8"/>
      <c r="K1" s="8"/>
      <c r="L1" s="8"/>
      <c r="M1" s="8"/>
      <c r="N1" s="51"/>
      <c r="O1" s="52"/>
      <c r="P1" s="52"/>
      <c r="Q1" s="52"/>
      <c r="R1" s="102"/>
      <c r="S1" s="51"/>
      <c r="T1" s="51"/>
      <c r="U1" s="51"/>
      <c r="V1" s="51"/>
      <c r="W1" s="51"/>
      <c r="X1" s="51"/>
      <c r="Y1" s="51"/>
      <c r="Z1" s="51"/>
      <c r="AA1" s="51"/>
      <c r="AB1" s="51"/>
    </row>
    <row r="2" ht="47.25" spans="1:28">
      <c r="A2" s="10" t="s">
        <v>1</v>
      </c>
      <c r="B2" s="10"/>
      <c r="C2" s="10"/>
      <c r="D2" s="10"/>
      <c r="E2" s="10"/>
      <c r="F2" s="10"/>
      <c r="G2" s="10"/>
      <c r="H2" s="10"/>
      <c r="I2" s="10"/>
      <c r="J2" s="10"/>
      <c r="K2" s="10"/>
      <c r="L2" s="10"/>
      <c r="M2" s="10"/>
      <c r="N2" s="53"/>
      <c r="O2" s="53"/>
      <c r="P2" s="53"/>
      <c r="Q2" s="53"/>
      <c r="R2" s="53"/>
      <c r="S2" s="53"/>
      <c r="T2" s="53"/>
      <c r="U2" s="53"/>
      <c r="V2" s="53"/>
      <c r="W2" s="53"/>
      <c r="X2" s="53"/>
      <c r="Y2" s="53"/>
      <c r="Z2" s="53"/>
      <c r="AA2" s="53"/>
      <c r="AB2" s="53"/>
    </row>
    <row r="3" spans="1:28">
      <c r="A3" s="11" t="s">
        <v>2</v>
      </c>
      <c r="B3" s="11"/>
      <c r="C3" s="11"/>
      <c r="D3" s="11"/>
      <c r="E3" s="11"/>
      <c r="F3" s="12"/>
      <c r="G3" s="11"/>
      <c r="H3" s="11"/>
      <c r="I3" s="11"/>
      <c r="J3" s="11"/>
      <c r="K3" s="11"/>
      <c r="L3" s="11"/>
      <c r="M3" s="11"/>
      <c r="N3" s="54"/>
      <c r="O3" s="54"/>
      <c r="P3" s="54"/>
      <c r="Q3" s="54"/>
      <c r="R3" s="54"/>
      <c r="S3" s="54"/>
      <c r="T3" s="54"/>
      <c r="U3" s="54"/>
      <c r="V3" s="54"/>
      <c r="W3" s="54"/>
      <c r="X3" s="54"/>
      <c r="Y3" s="54"/>
      <c r="Z3" s="54"/>
      <c r="AA3" s="54"/>
      <c r="AB3" s="54"/>
    </row>
    <row r="4" ht="16" customHeight="1" spans="1:28">
      <c r="A4" s="13" t="s">
        <v>3</v>
      </c>
      <c r="B4" s="13" t="s">
        <v>4</v>
      </c>
      <c r="C4" s="13" t="s">
        <v>5</v>
      </c>
      <c r="D4" s="13" t="s">
        <v>6</v>
      </c>
      <c r="E4" s="14" t="s">
        <v>7</v>
      </c>
      <c r="F4" s="13" t="s">
        <v>8</v>
      </c>
      <c r="G4" s="13" t="s">
        <v>9</v>
      </c>
      <c r="H4" s="15"/>
      <c r="I4" s="13" t="s">
        <v>10</v>
      </c>
      <c r="J4" s="13"/>
      <c r="K4" s="13"/>
      <c r="L4" s="13"/>
      <c r="M4" s="13"/>
      <c r="N4" s="55" t="s">
        <v>11</v>
      </c>
      <c r="O4" s="55"/>
      <c r="P4" s="55"/>
      <c r="Q4" s="55"/>
      <c r="R4" s="55"/>
      <c r="S4" s="55" t="s">
        <v>12</v>
      </c>
      <c r="T4" s="55"/>
      <c r="U4" s="55"/>
      <c r="V4" s="55"/>
      <c r="W4" s="55"/>
      <c r="X4" s="55" t="s">
        <v>13</v>
      </c>
      <c r="Y4" s="55"/>
      <c r="Z4" s="55"/>
      <c r="AA4" s="55"/>
      <c r="AB4" s="55"/>
    </row>
    <row r="5" ht="24" customHeight="1" spans="1:28">
      <c r="A5" s="13"/>
      <c r="B5" s="13"/>
      <c r="C5" s="13"/>
      <c r="D5" s="13"/>
      <c r="E5" s="14"/>
      <c r="F5" s="13"/>
      <c r="G5" s="13"/>
      <c r="H5" s="13" t="s">
        <v>14</v>
      </c>
      <c r="I5" s="13" t="s">
        <v>15</v>
      </c>
      <c r="J5" s="56" t="s">
        <v>16</v>
      </c>
      <c r="K5" s="56" t="s">
        <v>17</v>
      </c>
      <c r="L5" s="56" t="s">
        <v>18</v>
      </c>
      <c r="M5" s="56" t="s">
        <v>19</v>
      </c>
      <c r="N5" s="14" t="s">
        <v>20</v>
      </c>
      <c r="O5" s="57" t="s">
        <v>21</v>
      </c>
      <c r="P5" s="57" t="s">
        <v>17</v>
      </c>
      <c r="Q5" s="57" t="s">
        <v>18</v>
      </c>
      <c r="R5" s="57" t="s">
        <v>19</v>
      </c>
      <c r="S5" s="14" t="s">
        <v>20</v>
      </c>
      <c r="T5" s="57" t="s">
        <v>21</v>
      </c>
      <c r="U5" s="57" t="s">
        <v>17</v>
      </c>
      <c r="V5" s="57" t="s">
        <v>18</v>
      </c>
      <c r="W5" s="57" t="s">
        <v>19</v>
      </c>
      <c r="X5" s="14" t="s">
        <v>20</v>
      </c>
      <c r="Y5" s="57" t="s">
        <v>21</v>
      </c>
      <c r="Z5" s="57" t="s">
        <v>17</v>
      </c>
      <c r="AA5" s="57" t="s">
        <v>18</v>
      </c>
      <c r="AB5" s="57" t="s">
        <v>19</v>
      </c>
    </row>
    <row r="6" ht="24" customHeight="1" spans="1:28">
      <c r="A6" s="13"/>
      <c r="B6" s="13"/>
      <c r="C6" s="13"/>
      <c r="D6" s="13"/>
      <c r="E6" s="14"/>
      <c r="F6" s="13"/>
      <c r="G6" s="13"/>
      <c r="H6" s="13"/>
      <c r="I6" s="13"/>
      <c r="J6" s="56"/>
      <c r="K6" s="56"/>
      <c r="L6" s="56"/>
      <c r="M6" s="56"/>
      <c r="N6" s="14"/>
      <c r="O6" s="57"/>
      <c r="P6" s="57"/>
      <c r="Q6" s="57"/>
      <c r="R6" s="57"/>
      <c r="S6" s="14"/>
      <c r="T6" s="57"/>
      <c r="U6" s="57"/>
      <c r="V6" s="57"/>
      <c r="W6" s="57"/>
      <c r="X6" s="14"/>
      <c r="Y6" s="57"/>
      <c r="Z6" s="57"/>
      <c r="AA6" s="57"/>
      <c r="AB6" s="57"/>
    </row>
    <row r="7" ht="288" customHeight="1" spans="1:28">
      <c r="A7" s="16" t="s">
        <v>22</v>
      </c>
      <c r="B7" s="17"/>
      <c r="C7" s="17" t="s">
        <v>23</v>
      </c>
      <c r="D7" s="17" t="s">
        <v>24</v>
      </c>
      <c r="E7" s="18" t="s">
        <v>25</v>
      </c>
      <c r="F7" s="19" t="s">
        <v>26</v>
      </c>
      <c r="G7" s="17" t="s">
        <v>27</v>
      </c>
      <c r="H7" s="19" t="s">
        <v>28</v>
      </c>
      <c r="I7" s="58">
        <v>772</v>
      </c>
      <c r="J7" s="59">
        <v>483</v>
      </c>
      <c r="K7" s="60">
        <v>103</v>
      </c>
      <c r="L7" s="60"/>
      <c r="M7" s="60">
        <v>186</v>
      </c>
      <c r="N7" s="61">
        <v>282</v>
      </c>
      <c r="O7" s="62">
        <v>194</v>
      </c>
      <c r="P7" s="62">
        <v>14</v>
      </c>
      <c r="Q7" s="62"/>
      <c r="R7" s="103">
        <v>74</v>
      </c>
      <c r="S7" s="104">
        <v>308</v>
      </c>
      <c r="T7" s="62">
        <v>193</v>
      </c>
      <c r="U7" s="62">
        <v>41</v>
      </c>
      <c r="V7" s="90"/>
      <c r="W7" s="105">
        <v>74</v>
      </c>
      <c r="X7" s="104">
        <v>182</v>
      </c>
      <c r="Y7" s="62">
        <v>96</v>
      </c>
      <c r="Z7" s="90">
        <v>48</v>
      </c>
      <c r="AA7" s="62"/>
      <c r="AB7" s="103">
        <v>38</v>
      </c>
    </row>
    <row r="8" ht="115.2" hidden="1" customHeight="1" spans="1:28">
      <c r="A8" s="20"/>
      <c r="B8" s="21"/>
      <c r="C8" s="21"/>
      <c r="D8" s="21"/>
      <c r="E8" s="22" t="s">
        <v>29</v>
      </c>
      <c r="F8" s="21"/>
      <c r="G8" s="23"/>
      <c r="H8" s="21" t="s">
        <v>30</v>
      </c>
      <c r="I8" s="63">
        <v>997</v>
      </c>
      <c r="J8" s="64">
        <f>I:I*0.625</f>
        <v>623.125</v>
      </c>
      <c r="K8" s="64">
        <f>I:I*0.13364</f>
        <v>133.23908</v>
      </c>
      <c r="L8" s="64"/>
      <c r="M8" s="64">
        <f>I8-J8-K8</f>
        <v>240.63592</v>
      </c>
      <c r="N8" s="65"/>
      <c r="O8" s="66"/>
      <c r="P8" s="66"/>
      <c r="Q8" s="66"/>
      <c r="R8" s="106"/>
      <c r="S8" s="65"/>
      <c r="T8" s="66"/>
      <c r="U8" s="66"/>
      <c r="V8" s="66"/>
      <c r="W8" s="106"/>
      <c r="X8" s="65"/>
      <c r="Y8" s="66"/>
      <c r="Z8" s="66"/>
      <c r="AA8" s="66"/>
      <c r="AB8" s="106"/>
    </row>
    <row r="9" ht="129.6" hidden="1" customHeight="1" spans="1:28">
      <c r="A9" s="20"/>
      <c r="B9" s="24"/>
      <c r="C9" s="24"/>
      <c r="D9" s="24"/>
      <c r="E9" s="25" t="s">
        <v>31</v>
      </c>
      <c r="F9" s="24"/>
      <c r="G9" s="26"/>
      <c r="H9" s="24" t="s">
        <v>32</v>
      </c>
      <c r="I9" s="67">
        <v>1044</v>
      </c>
      <c r="J9" s="68">
        <v>652</v>
      </c>
      <c r="K9" s="68">
        <f>I:I*0.13364</f>
        <v>139.52016</v>
      </c>
      <c r="L9" s="68"/>
      <c r="M9" s="68">
        <f>I9-J9-K9</f>
        <v>252.47984</v>
      </c>
      <c r="N9" s="69"/>
      <c r="O9" s="70"/>
      <c r="P9" s="70"/>
      <c r="Q9" s="70"/>
      <c r="R9" s="107"/>
      <c r="S9" s="69"/>
      <c r="T9" s="70"/>
      <c r="U9" s="70"/>
      <c r="V9" s="70"/>
      <c r="W9" s="107"/>
      <c r="X9" s="69"/>
      <c r="Y9" s="70"/>
      <c r="Z9" s="70"/>
      <c r="AA9" s="70"/>
      <c r="AB9" s="107"/>
    </row>
    <row r="10" ht="28.8" hidden="1" customHeight="1" spans="1:28">
      <c r="A10" s="20"/>
      <c r="B10" s="27" t="s">
        <v>33</v>
      </c>
      <c r="C10" s="27"/>
      <c r="D10" s="27"/>
      <c r="E10" s="25" t="s">
        <v>34</v>
      </c>
      <c r="F10" s="28"/>
      <c r="G10" s="29"/>
      <c r="H10" s="28" t="s">
        <v>35</v>
      </c>
      <c r="I10" s="71">
        <v>900</v>
      </c>
      <c r="J10" s="72">
        <f t="shared" ref="J10:J15" si="0">I:I*0.625</f>
        <v>562.5</v>
      </c>
      <c r="K10" s="73">
        <f>I:I*0.13364</f>
        <v>120.276</v>
      </c>
      <c r="L10" s="73">
        <f>I10-J10-K10</f>
        <v>217.224</v>
      </c>
      <c r="M10" s="73"/>
      <c r="N10" s="72"/>
      <c r="O10" s="74"/>
      <c r="P10" s="74"/>
      <c r="Q10" s="74"/>
      <c r="R10" s="108"/>
      <c r="S10" s="109"/>
      <c r="T10" s="74"/>
      <c r="U10" s="74"/>
      <c r="V10" s="110"/>
      <c r="W10" s="111"/>
      <c r="X10" s="109"/>
      <c r="Y10" s="74"/>
      <c r="Z10" s="110"/>
      <c r="AA10" s="74"/>
      <c r="AB10" s="108"/>
    </row>
    <row r="11" ht="129.6" hidden="1" customHeight="1" spans="1:28">
      <c r="A11" s="20"/>
      <c r="B11" s="27"/>
      <c r="C11" s="27"/>
      <c r="D11" s="27"/>
      <c r="E11" s="25" t="s">
        <v>36</v>
      </c>
      <c r="F11" s="24"/>
      <c r="G11" s="30"/>
      <c r="H11" s="24" t="s">
        <v>35</v>
      </c>
      <c r="I11" s="67">
        <v>1500</v>
      </c>
      <c r="J11" s="75">
        <f t="shared" si="0"/>
        <v>937.5</v>
      </c>
      <c r="K11" s="68">
        <f>I:I*0.13364</f>
        <v>200.46</v>
      </c>
      <c r="L11" s="68">
        <f>I11-J11-K11</f>
        <v>362.04</v>
      </c>
      <c r="M11" s="68"/>
      <c r="N11" s="76"/>
      <c r="O11" s="70"/>
      <c r="P11" s="70"/>
      <c r="Q11" s="70"/>
      <c r="R11" s="112"/>
      <c r="S11" s="67"/>
      <c r="T11" s="70"/>
      <c r="U11" s="70"/>
      <c r="V11" s="88"/>
      <c r="W11" s="107"/>
      <c r="X11" s="67"/>
      <c r="Y11" s="70"/>
      <c r="Z11" s="88"/>
      <c r="AA11" s="70"/>
      <c r="AB11" s="112"/>
    </row>
    <row r="12" ht="187.2" hidden="1" customHeight="1" spans="1:28">
      <c r="A12" s="20"/>
      <c r="B12" s="27" t="s">
        <v>33</v>
      </c>
      <c r="C12" s="27"/>
      <c r="D12" s="27"/>
      <c r="E12" s="25" t="s">
        <v>37</v>
      </c>
      <c r="F12" s="28"/>
      <c r="G12" s="29"/>
      <c r="H12" s="28" t="s">
        <v>38</v>
      </c>
      <c r="I12" s="71">
        <v>2128</v>
      </c>
      <c r="J12" s="72">
        <f t="shared" si="0"/>
        <v>1330</v>
      </c>
      <c r="K12" s="73">
        <f>I12-J12</f>
        <v>798</v>
      </c>
      <c r="L12" s="73"/>
      <c r="M12" s="73"/>
      <c r="N12" s="72"/>
      <c r="O12" s="74"/>
      <c r="P12" s="74"/>
      <c r="Q12" s="74"/>
      <c r="R12" s="108"/>
      <c r="S12" s="109"/>
      <c r="T12" s="74"/>
      <c r="U12" s="74"/>
      <c r="V12" s="110"/>
      <c r="W12" s="111"/>
      <c r="X12" s="109"/>
      <c r="Y12" s="74"/>
      <c r="Z12" s="110"/>
      <c r="AA12" s="74"/>
      <c r="AB12" s="108"/>
    </row>
    <row r="13" ht="28.8" hidden="1" customHeight="1" spans="1:28">
      <c r="A13" s="20"/>
      <c r="B13" s="27"/>
      <c r="C13" s="27"/>
      <c r="D13" s="27"/>
      <c r="E13" s="25" t="s">
        <v>39</v>
      </c>
      <c r="F13" s="28"/>
      <c r="G13" s="29"/>
      <c r="H13" s="28" t="s">
        <v>40</v>
      </c>
      <c r="I13" s="71">
        <v>1369</v>
      </c>
      <c r="J13" s="72">
        <f t="shared" si="0"/>
        <v>855.625</v>
      </c>
      <c r="K13" s="73">
        <f>I:I*0.13364</f>
        <v>182.95316</v>
      </c>
      <c r="L13" s="73">
        <f>I13-J13-K13</f>
        <v>330.42184</v>
      </c>
      <c r="M13" s="73"/>
      <c r="N13" s="72"/>
      <c r="O13" s="74"/>
      <c r="P13" s="74"/>
      <c r="Q13" s="74"/>
      <c r="R13" s="108"/>
      <c r="S13" s="109"/>
      <c r="T13" s="74"/>
      <c r="U13" s="74"/>
      <c r="V13" s="110"/>
      <c r="W13" s="111"/>
      <c r="X13" s="109"/>
      <c r="Y13" s="74"/>
      <c r="Z13" s="110"/>
      <c r="AA13" s="74"/>
      <c r="AB13" s="108"/>
    </row>
    <row r="14" ht="144" hidden="1" customHeight="1" spans="1:28">
      <c r="A14" s="20"/>
      <c r="B14" s="27"/>
      <c r="C14" s="27"/>
      <c r="D14" s="27"/>
      <c r="E14" s="25" t="s">
        <v>41</v>
      </c>
      <c r="F14" s="28"/>
      <c r="G14" s="27"/>
      <c r="H14" s="28" t="s">
        <v>38</v>
      </c>
      <c r="I14" s="71">
        <v>2200</v>
      </c>
      <c r="J14" s="72">
        <f t="shared" si="0"/>
        <v>1375</v>
      </c>
      <c r="K14" s="73">
        <f>I14-J14</f>
        <v>825</v>
      </c>
      <c r="L14" s="73"/>
      <c r="M14" s="73"/>
      <c r="N14" s="77"/>
      <c r="O14" s="74"/>
      <c r="P14" s="74"/>
      <c r="Q14" s="74"/>
      <c r="R14" s="108"/>
      <c r="S14" s="113"/>
      <c r="T14" s="74"/>
      <c r="U14" s="74"/>
      <c r="V14" s="110"/>
      <c r="W14" s="111"/>
      <c r="X14" s="113"/>
      <c r="Y14" s="74"/>
      <c r="Z14" s="110"/>
      <c r="AA14" s="74"/>
      <c r="AB14" s="108"/>
    </row>
    <row r="15" ht="244.8" hidden="1" customHeight="1" spans="1:28">
      <c r="A15" s="20"/>
      <c r="B15" s="29"/>
      <c r="C15" s="29"/>
      <c r="D15" s="29"/>
      <c r="E15" s="31" t="s">
        <v>42</v>
      </c>
      <c r="F15" s="28"/>
      <c r="G15" s="29"/>
      <c r="H15" s="28" t="s">
        <v>38</v>
      </c>
      <c r="I15" s="71">
        <v>1560</v>
      </c>
      <c r="J15" s="73">
        <f t="shared" si="0"/>
        <v>975</v>
      </c>
      <c r="K15" s="73">
        <f>I15-J15</f>
        <v>585</v>
      </c>
      <c r="L15" s="73"/>
      <c r="M15" s="73"/>
      <c r="N15" s="71"/>
      <c r="O15" s="74"/>
      <c r="P15" s="74"/>
      <c r="Q15" s="74"/>
      <c r="R15" s="111"/>
      <c r="S15" s="71"/>
      <c r="T15" s="74"/>
      <c r="U15" s="74"/>
      <c r="V15" s="74"/>
      <c r="W15" s="111"/>
      <c r="X15" s="71"/>
      <c r="Y15" s="74"/>
      <c r="Z15" s="74"/>
      <c r="AA15" s="74"/>
      <c r="AB15" s="111"/>
    </row>
    <row r="16" ht="278" customHeight="1" spans="1:28">
      <c r="A16" s="32"/>
      <c r="B16" s="17" t="s">
        <v>43</v>
      </c>
      <c r="C16" s="17" t="s">
        <v>44</v>
      </c>
      <c r="D16" s="17" t="s">
        <v>45</v>
      </c>
      <c r="E16" s="18" t="s">
        <v>46</v>
      </c>
      <c r="F16" s="19" t="s">
        <v>26</v>
      </c>
      <c r="G16" s="17" t="s">
        <v>47</v>
      </c>
      <c r="H16" s="19" t="s">
        <v>48</v>
      </c>
      <c r="I16" s="58">
        <v>1398</v>
      </c>
      <c r="J16" s="59">
        <v>881</v>
      </c>
      <c r="K16" s="60">
        <v>176</v>
      </c>
      <c r="L16" s="60"/>
      <c r="M16" s="60">
        <v>341</v>
      </c>
      <c r="N16" s="78">
        <v>175</v>
      </c>
      <c r="O16" s="62">
        <v>118</v>
      </c>
      <c r="P16" s="62">
        <v>11</v>
      </c>
      <c r="Q16" s="62"/>
      <c r="R16" s="103">
        <v>46</v>
      </c>
      <c r="S16" s="91">
        <v>1213</v>
      </c>
      <c r="T16" s="62">
        <v>758</v>
      </c>
      <c r="U16" s="62">
        <v>162</v>
      </c>
      <c r="V16" s="90"/>
      <c r="W16" s="105">
        <v>293</v>
      </c>
      <c r="X16" s="91">
        <v>10</v>
      </c>
      <c r="Y16" s="62">
        <v>5</v>
      </c>
      <c r="Z16" s="90">
        <v>3</v>
      </c>
      <c r="AA16" s="62"/>
      <c r="AB16" s="103">
        <v>2</v>
      </c>
    </row>
    <row r="17" ht="322" customHeight="1" spans="1:28">
      <c r="A17" s="16" t="s">
        <v>22</v>
      </c>
      <c r="B17" s="17"/>
      <c r="C17" s="17" t="s">
        <v>44</v>
      </c>
      <c r="D17" s="17" t="s">
        <v>49</v>
      </c>
      <c r="E17" s="18" t="s">
        <v>50</v>
      </c>
      <c r="F17" s="19" t="s">
        <v>26</v>
      </c>
      <c r="G17" s="17" t="s">
        <v>51</v>
      </c>
      <c r="H17" s="19" t="s">
        <v>48</v>
      </c>
      <c r="I17" s="58">
        <v>479</v>
      </c>
      <c r="J17" s="59">
        <v>307</v>
      </c>
      <c r="K17" s="60">
        <v>54</v>
      </c>
      <c r="L17" s="60"/>
      <c r="M17" s="60">
        <v>118</v>
      </c>
      <c r="N17" s="79">
        <v>178</v>
      </c>
      <c r="O17" s="62">
        <v>120</v>
      </c>
      <c r="P17" s="62">
        <v>12</v>
      </c>
      <c r="Q17" s="62"/>
      <c r="R17" s="103">
        <v>46</v>
      </c>
      <c r="S17" s="79">
        <v>291</v>
      </c>
      <c r="T17" s="62">
        <v>182</v>
      </c>
      <c r="U17" s="62">
        <v>39</v>
      </c>
      <c r="V17" s="90"/>
      <c r="W17" s="105">
        <v>70</v>
      </c>
      <c r="X17" s="79">
        <v>10</v>
      </c>
      <c r="Y17" s="62">
        <v>5</v>
      </c>
      <c r="Z17" s="90">
        <v>3</v>
      </c>
      <c r="AA17" s="62"/>
      <c r="AB17" s="103">
        <v>2</v>
      </c>
    </row>
    <row r="18" ht="292" customHeight="1" spans="1:28">
      <c r="A18" s="32"/>
      <c r="B18" s="17"/>
      <c r="C18" s="17" t="s">
        <v>44</v>
      </c>
      <c r="D18" s="17" t="s">
        <v>52</v>
      </c>
      <c r="E18" s="18" t="s">
        <v>53</v>
      </c>
      <c r="F18" s="19" t="s">
        <v>26</v>
      </c>
      <c r="G18" s="17" t="s">
        <v>54</v>
      </c>
      <c r="H18" s="19" t="s">
        <v>48</v>
      </c>
      <c r="I18" s="58">
        <v>337</v>
      </c>
      <c r="J18" s="59">
        <v>203</v>
      </c>
      <c r="K18" s="60">
        <v>55</v>
      </c>
      <c r="L18" s="60"/>
      <c r="M18" s="60">
        <f>I18-J18-K18</f>
        <v>79</v>
      </c>
      <c r="N18" s="79">
        <v>45</v>
      </c>
      <c r="O18" s="62">
        <v>30</v>
      </c>
      <c r="P18" s="62">
        <v>3</v>
      </c>
      <c r="Q18" s="62"/>
      <c r="R18" s="103">
        <v>12</v>
      </c>
      <c r="S18" s="79">
        <v>192</v>
      </c>
      <c r="T18" s="62">
        <v>120</v>
      </c>
      <c r="U18" s="62">
        <v>26</v>
      </c>
      <c r="V18" s="90"/>
      <c r="W18" s="105">
        <v>46</v>
      </c>
      <c r="X18" s="79">
        <v>100</v>
      </c>
      <c r="Y18" s="62">
        <v>53</v>
      </c>
      <c r="Z18" s="90">
        <v>26</v>
      </c>
      <c r="AA18" s="62"/>
      <c r="AB18" s="103">
        <v>21</v>
      </c>
    </row>
    <row r="19" ht="409.5" hidden="1" customHeight="1" spans="1:28">
      <c r="A19" s="33"/>
      <c r="B19" s="21"/>
      <c r="C19" s="21"/>
      <c r="D19" s="21"/>
      <c r="E19" s="22" t="s">
        <v>55</v>
      </c>
      <c r="F19" s="21"/>
      <c r="G19" s="22"/>
      <c r="H19" s="21" t="s">
        <v>56</v>
      </c>
      <c r="I19" s="63">
        <v>3510</v>
      </c>
      <c r="J19" s="64">
        <f t="shared" ref="J19:J42" si="1">I:I*0.625</f>
        <v>2193.75</v>
      </c>
      <c r="K19" s="64">
        <f t="shared" ref="K19:K34" si="2">I:I*0.13364</f>
        <v>469.0764</v>
      </c>
      <c r="L19" s="64"/>
      <c r="M19" s="64">
        <f>I19-J19-K19</f>
        <v>847.1736</v>
      </c>
      <c r="N19" s="63"/>
      <c r="O19" s="66"/>
      <c r="P19" s="66"/>
      <c r="Q19" s="66"/>
      <c r="R19" s="106"/>
      <c r="S19" s="63"/>
      <c r="T19" s="66"/>
      <c r="U19" s="66"/>
      <c r="V19" s="66"/>
      <c r="W19" s="106"/>
      <c r="X19" s="63"/>
      <c r="Y19" s="66"/>
      <c r="Z19" s="66"/>
      <c r="AA19" s="66"/>
      <c r="AB19" s="106"/>
    </row>
    <row r="20" ht="129.6" hidden="1" customHeight="1" spans="1:28">
      <c r="A20" s="33"/>
      <c r="B20" s="27" t="s">
        <v>57</v>
      </c>
      <c r="C20" s="27"/>
      <c r="D20" s="27"/>
      <c r="E20" s="34" t="s">
        <v>58</v>
      </c>
      <c r="F20" s="24"/>
      <c r="G20" s="35"/>
      <c r="H20" s="24" t="s">
        <v>59</v>
      </c>
      <c r="I20" s="67">
        <v>3493</v>
      </c>
      <c r="J20" s="68">
        <f t="shared" si="1"/>
        <v>2183.125</v>
      </c>
      <c r="K20" s="68">
        <f t="shared" si="2"/>
        <v>466.80452</v>
      </c>
      <c r="L20" s="68">
        <f>I20-J20-K20</f>
        <v>843.07048</v>
      </c>
      <c r="M20" s="80"/>
      <c r="N20" s="81"/>
      <c r="O20" s="81"/>
      <c r="P20" s="81"/>
      <c r="Q20" s="70"/>
      <c r="R20" s="107"/>
      <c r="S20" s="81"/>
      <c r="T20" s="81"/>
      <c r="U20" s="81"/>
      <c r="V20" s="70"/>
      <c r="W20" s="107"/>
      <c r="X20" s="81"/>
      <c r="Y20" s="81"/>
      <c r="Z20" s="81"/>
      <c r="AA20" s="70"/>
      <c r="AB20" s="107"/>
    </row>
    <row r="21" ht="115.2" hidden="1" customHeight="1" spans="1:28">
      <c r="A21" s="33"/>
      <c r="B21" s="27"/>
      <c r="C21" s="27"/>
      <c r="D21" s="27"/>
      <c r="E21" s="25" t="s">
        <v>60</v>
      </c>
      <c r="F21" s="26"/>
      <c r="G21" s="26"/>
      <c r="H21" s="26" t="s">
        <v>61</v>
      </c>
      <c r="I21" s="67">
        <v>800</v>
      </c>
      <c r="J21" s="75">
        <f t="shared" si="1"/>
        <v>500</v>
      </c>
      <c r="K21" s="68">
        <f t="shared" si="2"/>
        <v>106.912</v>
      </c>
      <c r="L21" s="68">
        <f>I21-J21-K21</f>
        <v>193.088</v>
      </c>
      <c r="M21" s="82"/>
      <c r="N21" s="75"/>
      <c r="O21" s="70"/>
      <c r="P21" s="70"/>
      <c r="Q21" s="70"/>
      <c r="R21" s="112"/>
      <c r="S21" s="68"/>
      <c r="T21" s="70"/>
      <c r="U21" s="70"/>
      <c r="V21" s="88"/>
      <c r="W21" s="107"/>
      <c r="X21" s="68"/>
      <c r="Y21" s="70"/>
      <c r="Z21" s="88"/>
      <c r="AA21" s="70"/>
      <c r="AB21" s="112"/>
    </row>
    <row r="22" ht="115.2" hidden="1" customHeight="1" spans="1:28">
      <c r="A22" s="33"/>
      <c r="B22" s="27" t="s">
        <v>62</v>
      </c>
      <c r="C22" s="27"/>
      <c r="D22" s="27"/>
      <c r="E22" s="25" t="s">
        <v>63</v>
      </c>
      <c r="F22" s="24"/>
      <c r="G22" s="36"/>
      <c r="H22" s="24" t="s">
        <v>64</v>
      </c>
      <c r="I22" s="67">
        <v>3146</v>
      </c>
      <c r="J22" s="75">
        <f t="shared" si="1"/>
        <v>1966.25</v>
      </c>
      <c r="K22" s="68">
        <f t="shared" si="2"/>
        <v>420.43144</v>
      </c>
      <c r="L22" s="68">
        <f>I22-J22-K22</f>
        <v>759.31856</v>
      </c>
      <c r="M22" s="68"/>
      <c r="N22" s="75"/>
      <c r="O22" s="70"/>
      <c r="P22" s="70"/>
      <c r="Q22" s="70"/>
      <c r="R22" s="112"/>
      <c r="S22" s="68"/>
      <c r="T22" s="70"/>
      <c r="U22" s="70"/>
      <c r="V22" s="88"/>
      <c r="W22" s="107"/>
      <c r="X22" s="68"/>
      <c r="Y22" s="70"/>
      <c r="Z22" s="88"/>
      <c r="AA22" s="70"/>
      <c r="AB22" s="112"/>
    </row>
    <row r="23" ht="13.8" hidden="1" customHeight="1" spans="1:28">
      <c r="A23" s="33"/>
      <c r="B23" s="27"/>
      <c r="C23" s="27"/>
      <c r="D23" s="27"/>
      <c r="E23" s="25" t="s">
        <v>65</v>
      </c>
      <c r="F23" s="24"/>
      <c r="G23" s="26"/>
      <c r="H23" s="24" t="s">
        <v>66</v>
      </c>
      <c r="I23" s="67">
        <v>645</v>
      </c>
      <c r="J23" s="75">
        <f t="shared" si="1"/>
        <v>403.125</v>
      </c>
      <c r="K23" s="68">
        <f t="shared" si="2"/>
        <v>86.1978</v>
      </c>
      <c r="L23" s="68"/>
      <c r="M23" s="68">
        <f>I23-J23-K23</f>
        <v>155.6772</v>
      </c>
      <c r="N23" s="75"/>
      <c r="O23" s="70"/>
      <c r="P23" s="70"/>
      <c r="Q23" s="70"/>
      <c r="R23" s="114"/>
      <c r="S23" s="68"/>
      <c r="T23" s="70"/>
      <c r="U23" s="70"/>
      <c r="V23" s="88"/>
      <c r="W23" s="115"/>
      <c r="X23" s="68"/>
      <c r="Y23" s="70"/>
      <c r="Z23" s="88"/>
      <c r="AA23" s="70"/>
      <c r="AB23" s="114"/>
    </row>
    <row r="24" ht="8.4" hidden="1" customHeight="1" spans="1:28">
      <c r="A24" s="37"/>
      <c r="B24" s="27"/>
      <c r="C24" s="27"/>
      <c r="D24" s="27"/>
      <c r="E24" s="25" t="s">
        <v>67</v>
      </c>
      <c r="F24" s="24"/>
      <c r="G24" s="26"/>
      <c r="H24" s="24" t="s">
        <v>68</v>
      </c>
      <c r="I24" s="67">
        <v>1292</v>
      </c>
      <c r="J24" s="68">
        <f t="shared" si="1"/>
        <v>807.5</v>
      </c>
      <c r="K24" s="68">
        <f t="shared" si="2"/>
        <v>172.66288</v>
      </c>
      <c r="L24" s="68"/>
      <c r="M24" s="68">
        <f>I24-J24-K24</f>
        <v>311.83712</v>
      </c>
      <c r="N24" s="68"/>
      <c r="O24" s="70"/>
      <c r="P24" s="70"/>
      <c r="Q24" s="70"/>
      <c r="R24" s="107"/>
      <c r="S24" s="68"/>
      <c r="T24" s="70"/>
      <c r="U24" s="70"/>
      <c r="V24" s="70"/>
      <c r="W24" s="107"/>
      <c r="X24" s="68"/>
      <c r="Y24" s="70"/>
      <c r="Z24" s="70"/>
      <c r="AA24" s="70"/>
      <c r="AB24" s="107"/>
    </row>
    <row r="25" ht="43.2" hidden="1" customHeight="1" spans="1:28">
      <c r="A25" s="38" t="s">
        <v>69</v>
      </c>
      <c r="B25" s="27" t="s">
        <v>70</v>
      </c>
      <c r="C25" s="27"/>
      <c r="D25" s="27"/>
      <c r="E25" s="25" t="s">
        <v>71</v>
      </c>
      <c r="F25" s="27"/>
      <c r="G25" s="30"/>
      <c r="H25" s="24" t="s">
        <v>35</v>
      </c>
      <c r="I25" s="67">
        <v>1605</v>
      </c>
      <c r="J25" s="75">
        <f t="shared" si="1"/>
        <v>1003.125</v>
      </c>
      <c r="K25" s="68">
        <f t="shared" si="2"/>
        <v>214.4922</v>
      </c>
      <c r="L25" s="68">
        <f>I25-J25-K25</f>
        <v>387.3828</v>
      </c>
      <c r="M25" s="68"/>
      <c r="N25" s="76"/>
      <c r="O25" s="70"/>
      <c r="P25" s="70"/>
      <c r="Q25" s="70"/>
      <c r="R25" s="112"/>
      <c r="S25" s="67"/>
      <c r="T25" s="70"/>
      <c r="U25" s="70"/>
      <c r="V25" s="88"/>
      <c r="W25" s="107"/>
      <c r="X25" s="67"/>
      <c r="Y25" s="70"/>
      <c r="Z25" s="88"/>
      <c r="AA25" s="70"/>
      <c r="AB25" s="112"/>
    </row>
    <row r="26" ht="28.8" hidden="1" customHeight="1" spans="1:28">
      <c r="A26" s="33"/>
      <c r="B26" s="27"/>
      <c r="C26" s="27"/>
      <c r="D26" s="27"/>
      <c r="E26" s="25" t="s">
        <v>72</v>
      </c>
      <c r="F26" s="27"/>
      <c r="G26" s="29"/>
      <c r="H26" s="24" t="s">
        <v>61</v>
      </c>
      <c r="I26" s="67">
        <v>300</v>
      </c>
      <c r="J26" s="75">
        <f t="shared" si="1"/>
        <v>187.5</v>
      </c>
      <c r="K26" s="68">
        <f t="shared" si="2"/>
        <v>40.092</v>
      </c>
      <c r="L26" s="68">
        <f>I26-J26-K26</f>
        <v>72.408</v>
      </c>
      <c r="M26" s="68"/>
      <c r="N26" s="76"/>
      <c r="O26" s="70"/>
      <c r="P26" s="70"/>
      <c r="Q26" s="70"/>
      <c r="R26" s="112"/>
      <c r="S26" s="67"/>
      <c r="T26" s="70"/>
      <c r="U26" s="70"/>
      <c r="V26" s="88"/>
      <c r="W26" s="107"/>
      <c r="X26" s="67"/>
      <c r="Y26" s="70"/>
      <c r="Z26" s="88"/>
      <c r="AA26" s="70"/>
      <c r="AB26" s="112"/>
    </row>
    <row r="27" ht="316.8" hidden="1" customHeight="1" spans="1:28">
      <c r="A27" s="33"/>
      <c r="B27" s="27"/>
      <c r="C27" s="27"/>
      <c r="D27" s="27"/>
      <c r="E27" s="25" t="s">
        <v>73</v>
      </c>
      <c r="F27" s="27"/>
      <c r="G27" s="27"/>
      <c r="H27" s="24" t="s">
        <v>74</v>
      </c>
      <c r="I27" s="67">
        <v>1000</v>
      </c>
      <c r="J27" s="75">
        <f t="shared" si="1"/>
        <v>625</v>
      </c>
      <c r="K27" s="68">
        <f t="shared" si="2"/>
        <v>133.64</v>
      </c>
      <c r="L27" s="68"/>
      <c r="M27" s="68">
        <f>I27-J27-K27</f>
        <v>241.36</v>
      </c>
      <c r="N27" s="76"/>
      <c r="O27" s="68"/>
      <c r="P27" s="68"/>
      <c r="Q27" s="68"/>
      <c r="R27" s="116"/>
      <c r="S27" s="67"/>
      <c r="T27" s="68"/>
      <c r="U27" s="68"/>
      <c r="V27" s="75"/>
      <c r="W27" s="117"/>
      <c r="X27" s="67"/>
      <c r="Y27" s="68"/>
      <c r="Z27" s="75"/>
      <c r="AA27" s="68"/>
      <c r="AB27" s="116"/>
    </row>
    <row r="28" ht="115.2" hidden="1" customHeight="1" spans="1:28">
      <c r="A28" s="33"/>
      <c r="B28" s="24" t="s">
        <v>75</v>
      </c>
      <c r="C28" s="24"/>
      <c r="D28" s="24"/>
      <c r="E28" s="25" t="s">
        <v>76</v>
      </c>
      <c r="F28" s="27"/>
      <c r="G28" s="27"/>
      <c r="H28" s="25" t="s">
        <v>77</v>
      </c>
      <c r="I28" s="67">
        <v>750</v>
      </c>
      <c r="J28" s="75">
        <f t="shared" si="1"/>
        <v>468.75</v>
      </c>
      <c r="K28" s="68">
        <f t="shared" si="2"/>
        <v>100.23</v>
      </c>
      <c r="L28" s="68"/>
      <c r="M28" s="68">
        <f>I28-J28-K28</f>
        <v>181.02</v>
      </c>
      <c r="N28" s="27"/>
      <c r="O28" s="70"/>
      <c r="P28" s="70"/>
      <c r="Q28" s="70"/>
      <c r="R28" s="112"/>
      <c r="S28" s="24"/>
      <c r="T28" s="70"/>
      <c r="U28" s="70"/>
      <c r="V28" s="88"/>
      <c r="W28" s="107"/>
      <c r="X28" s="24"/>
      <c r="Y28" s="70"/>
      <c r="Z28" s="88"/>
      <c r="AA28" s="70"/>
      <c r="AB28" s="112"/>
    </row>
    <row r="29" ht="187.2" hidden="1" customHeight="1" spans="1:28">
      <c r="A29" s="33"/>
      <c r="B29" s="27" t="s">
        <v>78</v>
      </c>
      <c r="C29" s="27"/>
      <c r="D29" s="27"/>
      <c r="E29" s="25" t="s">
        <v>79</v>
      </c>
      <c r="F29" s="27"/>
      <c r="G29" s="27"/>
      <c r="H29" s="24" t="s">
        <v>35</v>
      </c>
      <c r="I29" s="67">
        <v>1400</v>
      </c>
      <c r="J29" s="75">
        <f t="shared" si="1"/>
        <v>875</v>
      </c>
      <c r="K29" s="68">
        <f t="shared" si="2"/>
        <v>187.096</v>
      </c>
      <c r="L29" s="68">
        <f>I29-J29-K29</f>
        <v>337.904</v>
      </c>
      <c r="M29" s="68"/>
      <c r="N29" s="76"/>
      <c r="O29" s="70"/>
      <c r="P29" s="70"/>
      <c r="Q29" s="70"/>
      <c r="R29" s="112"/>
      <c r="S29" s="67"/>
      <c r="T29" s="70"/>
      <c r="U29" s="70"/>
      <c r="V29" s="88"/>
      <c r="W29" s="107"/>
      <c r="X29" s="67"/>
      <c r="Y29" s="70"/>
      <c r="Z29" s="88"/>
      <c r="AA29" s="70"/>
      <c r="AB29" s="112"/>
    </row>
    <row r="30" ht="172.8" hidden="1" customHeight="1" spans="1:28">
      <c r="A30" s="33"/>
      <c r="B30" s="27"/>
      <c r="C30" s="27"/>
      <c r="D30" s="27"/>
      <c r="E30" s="25" t="s">
        <v>80</v>
      </c>
      <c r="F30" s="27"/>
      <c r="G30" s="30"/>
      <c r="H30" s="24" t="s">
        <v>35</v>
      </c>
      <c r="I30" s="67">
        <v>1200</v>
      </c>
      <c r="J30" s="75">
        <f t="shared" si="1"/>
        <v>750</v>
      </c>
      <c r="K30" s="68">
        <f t="shared" si="2"/>
        <v>160.368</v>
      </c>
      <c r="L30" s="68">
        <f>I30-J30-K30</f>
        <v>289.632</v>
      </c>
      <c r="M30" s="68"/>
      <c r="N30" s="76"/>
      <c r="O30" s="70"/>
      <c r="P30" s="70"/>
      <c r="Q30" s="70"/>
      <c r="R30" s="112"/>
      <c r="S30" s="67"/>
      <c r="T30" s="70"/>
      <c r="U30" s="70"/>
      <c r="V30" s="88"/>
      <c r="W30" s="107"/>
      <c r="X30" s="67"/>
      <c r="Y30" s="70"/>
      <c r="Z30" s="88"/>
      <c r="AA30" s="70"/>
      <c r="AB30" s="112"/>
    </row>
    <row r="31" ht="288" hidden="1" customHeight="1" spans="1:28">
      <c r="A31" s="33"/>
      <c r="B31" s="27"/>
      <c r="C31" s="27"/>
      <c r="D31" s="27"/>
      <c r="E31" s="25" t="s">
        <v>81</v>
      </c>
      <c r="F31" s="27"/>
      <c r="G31" s="30"/>
      <c r="H31" s="24" t="s">
        <v>35</v>
      </c>
      <c r="I31" s="67">
        <v>450</v>
      </c>
      <c r="J31" s="75">
        <f t="shared" si="1"/>
        <v>281.25</v>
      </c>
      <c r="K31" s="68">
        <f t="shared" si="2"/>
        <v>60.138</v>
      </c>
      <c r="L31" s="68">
        <f>I31-J31-K31</f>
        <v>108.612</v>
      </c>
      <c r="M31" s="68"/>
      <c r="N31" s="76"/>
      <c r="O31" s="70"/>
      <c r="P31" s="70"/>
      <c r="Q31" s="70"/>
      <c r="R31" s="112"/>
      <c r="S31" s="67"/>
      <c r="T31" s="70"/>
      <c r="U31" s="70"/>
      <c r="V31" s="88"/>
      <c r="W31" s="107"/>
      <c r="X31" s="67"/>
      <c r="Y31" s="70"/>
      <c r="Z31" s="88"/>
      <c r="AA31" s="70"/>
      <c r="AB31" s="112"/>
    </row>
    <row r="32" ht="187.2" hidden="1" customHeight="1" spans="1:28">
      <c r="A32" s="33"/>
      <c r="B32" s="27"/>
      <c r="C32" s="27"/>
      <c r="D32" s="27"/>
      <c r="E32" s="25" t="s">
        <v>82</v>
      </c>
      <c r="F32" s="24"/>
      <c r="G32" s="26"/>
      <c r="H32" s="24" t="s">
        <v>74</v>
      </c>
      <c r="I32" s="67">
        <v>600</v>
      </c>
      <c r="J32" s="68">
        <f t="shared" si="1"/>
        <v>375</v>
      </c>
      <c r="K32" s="68">
        <f t="shared" si="2"/>
        <v>80.184</v>
      </c>
      <c r="L32" s="68"/>
      <c r="M32" s="68">
        <f>I32-J32-K32</f>
        <v>144.816</v>
      </c>
      <c r="N32" s="67"/>
      <c r="O32" s="68"/>
      <c r="P32" s="68"/>
      <c r="Q32" s="68"/>
      <c r="R32" s="117"/>
      <c r="S32" s="67"/>
      <c r="T32" s="68"/>
      <c r="U32" s="68"/>
      <c r="V32" s="68"/>
      <c r="W32" s="117"/>
      <c r="X32" s="67"/>
      <c r="Y32" s="68"/>
      <c r="Z32" s="68"/>
      <c r="AA32" s="68"/>
      <c r="AB32" s="117"/>
    </row>
    <row r="33" ht="273.6" hidden="1" customHeight="1" spans="1:28">
      <c r="A33" s="33"/>
      <c r="B33" s="27"/>
      <c r="C33" s="27"/>
      <c r="D33" s="27"/>
      <c r="E33" s="25" t="s">
        <v>83</v>
      </c>
      <c r="F33" s="27"/>
      <c r="G33" s="27"/>
      <c r="H33" s="24" t="s">
        <v>77</v>
      </c>
      <c r="I33" s="67">
        <v>815</v>
      </c>
      <c r="J33" s="75">
        <f t="shared" si="1"/>
        <v>509.375</v>
      </c>
      <c r="K33" s="68">
        <f t="shared" si="2"/>
        <v>108.9166</v>
      </c>
      <c r="L33" s="68"/>
      <c r="M33" s="68">
        <f>I33-J33-K33</f>
        <v>196.7084</v>
      </c>
      <c r="N33" s="76"/>
      <c r="O33" s="70"/>
      <c r="P33" s="70"/>
      <c r="Q33" s="70"/>
      <c r="R33" s="112"/>
      <c r="S33" s="67"/>
      <c r="T33" s="70"/>
      <c r="U33" s="70"/>
      <c r="V33" s="88"/>
      <c r="W33" s="107"/>
      <c r="X33" s="67"/>
      <c r="Y33" s="70"/>
      <c r="Z33" s="88"/>
      <c r="AA33" s="70"/>
      <c r="AB33" s="112"/>
    </row>
    <row r="34" ht="374.4" hidden="1" customHeight="1" spans="1:28">
      <c r="A34" s="33"/>
      <c r="B34" s="29" t="s">
        <v>78</v>
      </c>
      <c r="C34" s="27"/>
      <c r="D34" s="27"/>
      <c r="E34" s="25" t="s">
        <v>84</v>
      </c>
      <c r="F34" s="27"/>
      <c r="G34" s="39"/>
      <c r="H34" s="24" t="s">
        <v>85</v>
      </c>
      <c r="I34" s="67">
        <v>620</v>
      </c>
      <c r="J34" s="75">
        <f t="shared" si="1"/>
        <v>387.5</v>
      </c>
      <c r="K34" s="68">
        <f t="shared" si="2"/>
        <v>82.8568</v>
      </c>
      <c r="L34" s="68"/>
      <c r="M34" s="68">
        <f>I34-J34-K34</f>
        <v>149.6432</v>
      </c>
      <c r="N34" s="83"/>
      <c r="O34" s="84"/>
      <c r="P34" s="84"/>
      <c r="Q34" s="84"/>
      <c r="R34" s="118"/>
      <c r="S34" s="99"/>
      <c r="T34" s="84"/>
      <c r="U34" s="84"/>
      <c r="V34" s="119"/>
      <c r="W34" s="120"/>
      <c r="X34" s="99"/>
      <c r="Y34" s="84"/>
      <c r="Z34" s="119"/>
      <c r="AA34" s="84"/>
      <c r="AB34" s="118"/>
    </row>
    <row r="35" ht="201.6" hidden="1" customHeight="1" spans="1:28">
      <c r="A35" s="33"/>
      <c r="B35" s="40"/>
      <c r="C35" s="27"/>
      <c r="D35" s="27"/>
      <c r="E35" s="25" t="s">
        <v>86</v>
      </c>
      <c r="F35" s="24"/>
      <c r="G35" s="27"/>
      <c r="H35" s="24" t="s">
        <v>38</v>
      </c>
      <c r="I35" s="67">
        <v>2350</v>
      </c>
      <c r="J35" s="68">
        <f t="shared" si="1"/>
        <v>1468.75</v>
      </c>
      <c r="K35" s="68">
        <f>I35-J35</f>
        <v>881.25</v>
      </c>
      <c r="L35" s="68"/>
      <c r="M35" s="68"/>
      <c r="N35" s="67"/>
      <c r="O35" s="70"/>
      <c r="P35" s="70"/>
      <c r="Q35" s="70"/>
      <c r="R35" s="107"/>
      <c r="S35" s="67"/>
      <c r="T35" s="70"/>
      <c r="U35" s="70"/>
      <c r="V35" s="70"/>
      <c r="W35" s="107"/>
      <c r="X35" s="67"/>
      <c r="Y35" s="70"/>
      <c r="Z35" s="70"/>
      <c r="AA35" s="70"/>
      <c r="AB35" s="107"/>
    </row>
    <row r="36" ht="201.6" hidden="1" customHeight="1" spans="1:28">
      <c r="A36" s="33"/>
      <c r="B36" s="40"/>
      <c r="C36" s="27"/>
      <c r="D36" s="27"/>
      <c r="E36" s="25" t="s">
        <v>87</v>
      </c>
      <c r="F36" s="24"/>
      <c r="G36" s="27"/>
      <c r="H36" s="24" t="s">
        <v>38</v>
      </c>
      <c r="I36" s="67">
        <v>2050</v>
      </c>
      <c r="J36" s="68">
        <f t="shared" si="1"/>
        <v>1281.25</v>
      </c>
      <c r="K36" s="68">
        <f>I36-J36</f>
        <v>768.75</v>
      </c>
      <c r="L36" s="68"/>
      <c r="M36" s="68"/>
      <c r="N36" s="67"/>
      <c r="O36" s="70"/>
      <c r="P36" s="70"/>
      <c r="Q36" s="70"/>
      <c r="R36" s="107"/>
      <c r="S36" s="67"/>
      <c r="T36" s="70"/>
      <c r="U36" s="70"/>
      <c r="V36" s="70"/>
      <c r="W36" s="107"/>
      <c r="X36" s="67"/>
      <c r="Y36" s="70"/>
      <c r="Z36" s="70"/>
      <c r="AA36" s="70"/>
      <c r="AB36" s="107"/>
    </row>
    <row r="37" ht="409.5" hidden="1" customHeight="1" spans="1:28">
      <c r="A37" s="33"/>
      <c r="B37" s="40"/>
      <c r="C37" s="27"/>
      <c r="D37" s="27"/>
      <c r="E37" s="25" t="s">
        <v>88</v>
      </c>
      <c r="F37" s="24"/>
      <c r="G37" s="27"/>
      <c r="H37" s="24" t="s">
        <v>38</v>
      </c>
      <c r="I37" s="67">
        <v>2072</v>
      </c>
      <c r="J37" s="68">
        <f t="shared" si="1"/>
        <v>1295</v>
      </c>
      <c r="K37" s="68">
        <f>I37-J37</f>
        <v>777</v>
      </c>
      <c r="L37" s="68"/>
      <c r="M37" s="68"/>
      <c r="N37" s="68"/>
      <c r="O37" s="70"/>
      <c r="P37" s="70"/>
      <c r="Q37" s="70"/>
      <c r="R37" s="107"/>
      <c r="S37" s="68"/>
      <c r="T37" s="70"/>
      <c r="U37" s="70"/>
      <c r="V37" s="70"/>
      <c r="W37" s="107"/>
      <c r="X37" s="68"/>
      <c r="Y37" s="70"/>
      <c r="Z37" s="70"/>
      <c r="AA37" s="70"/>
      <c r="AB37" s="107"/>
    </row>
    <row r="38" ht="201.6" hidden="1" customHeight="1" spans="1:28">
      <c r="A38" s="33"/>
      <c r="B38" s="40"/>
      <c r="C38" s="27"/>
      <c r="D38" s="27"/>
      <c r="E38" s="25" t="s">
        <v>89</v>
      </c>
      <c r="F38" s="24"/>
      <c r="G38" s="27"/>
      <c r="H38" s="24" t="s">
        <v>38</v>
      </c>
      <c r="I38" s="67">
        <v>3268</v>
      </c>
      <c r="J38" s="68">
        <f t="shared" si="1"/>
        <v>2042.5</v>
      </c>
      <c r="K38" s="68">
        <f>I38-J38</f>
        <v>1225.5</v>
      </c>
      <c r="L38" s="68"/>
      <c r="M38" s="68"/>
      <c r="N38" s="68"/>
      <c r="O38" s="70"/>
      <c r="P38" s="70"/>
      <c r="Q38" s="70"/>
      <c r="R38" s="107"/>
      <c r="S38" s="68"/>
      <c r="T38" s="70"/>
      <c r="U38" s="70"/>
      <c r="V38" s="70"/>
      <c r="W38" s="107"/>
      <c r="X38" s="68"/>
      <c r="Y38" s="70"/>
      <c r="Z38" s="70"/>
      <c r="AA38" s="70"/>
      <c r="AB38" s="107"/>
    </row>
    <row r="39" ht="120" hidden="1" customHeight="1" spans="1:28">
      <c r="A39" s="33"/>
      <c r="B39" s="41"/>
      <c r="C39" s="24"/>
      <c r="D39" s="24"/>
      <c r="E39" s="36" t="s">
        <v>90</v>
      </c>
      <c r="F39" s="42"/>
      <c r="G39" s="30"/>
      <c r="H39" s="42" t="s">
        <v>35</v>
      </c>
      <c r="I39" s="85">
        <v>700</v>
      </c>
      <c r="J39" s="86">
        <f t="shared" si="1"/>
        <v>437.5</v>
      </c>
      <c r="K39" s="86">
        <f>I:I*0.13364</f>
        <v>93.548</v>
      </c>
      <c r="L39" s="86">
        <v>169</v>
      </c>
      <c r="M39" s="86"/>
      <c r="N39" s="85"/>
      <c r="O39" s="87"/>
      <c r="P39" s="87"/>
      <c r="Q39" s="87"/>
      <c r="R39" s="121"/>
      <c r="S39" s="85"/>
      <c r="T39" s="87"/>
      <c r="U39" s="87"/>
      <c r="V39" s="87"/>
      <c r="W39" s="121"/>
      <c r="X39" s="85"/>
      <c r="Y39" s="87"/>
      <c r="Z39" s="87"/>
      <c r="AA39" s="87"/>
      <c r="AB39" s="121"/>
    </row>
    <row r="40" ht="276" hidden="1" customHeight="1" spans="1:28">
      <c r="A40" s="33"/>
      <c r="B40" s="24" t="s">
        <v>91</v>
      </c>
      <c r="C40" s="24"/>
      <c r="D40" s="24"/>
      <c r="E40" s="36" t="s">
        <v>92</v>
      </c>
      <c r="F40" s="24"/>
      <c r="G40" s="30"/>
      <c r="H40" s="24" t="s">
        <v>35</v>
      </c>
      <c r="I40" s="76">
        <v>600</v>
      </c>
      <c r="J40" s="75">
        <f t="shared" si="1"/>
        <v>375</v>
      </c>
      <c r="K40" s="75">
        <f>I:I*0.13364</f>
        <v>80.184</v>
      </c>
      <c r="L40" s="75">
        <v>145</v>
      </c>
      <c r="M40" s="75">
        <v>0</v>
      </c>
      <c r="N40" s="76"/>
      <c r="O40" s="88"/>
      <c r="P40" s="88"/>
      <c r="Q40" s="88"/>
      <c r="R40" s="112"/>
      <c r="S40" s="76"/>
      <c r="T40" s="88"/>
      <c r="U40" s="88"/>
      <c r="V40" s="88"/>
      <c r="W40" s="112"/>
      <c r="X40" s="76"/>
      <c r="Y40" s="88"/>
      <c r="Z40" s="88"/>
      <c r="AA40" s="88"/>
      <c r="AB40" s="112"/>
    </row>
    <row r="41" ht="244.8" hidden="1" customHeight="1" spans="1:28">
      <c r="A41" s="33"/>
      <c r="B41" s="24"/>
      <c r="C41" s="24"/>
      <c r="D41" s="24"/>
      <c r="E41" s="25" t="s">
        <v>93</v>
      </c>
      <c r="F41" s="24"/>
      <c r="G41" s="25"/>
      <c r="H41" s="24" t="s">
        <v>61</v>
      </c>
      <c r="I41" s="67">
        <v>230</v>
      </c>
      <c r="J41" s="68">
        <f t="shared" si="1"/>
        <v>143.75</v>
      </c>
      <c r="K41" s="68">
        <f>I:I*0.13364</f>
        <v>30.7372</v>
      </c>
      <c r="L41" s="68">
        <f>I41-J41-K41</f>
        <v>55.5128</v>
      </c>
      <c r="M41" s="68"/>
      <c r="N41" s="67"/>
      <c r="O41" s="70"/>
      <c r="P41" s="70"/>
      <c r="Q41" s="70"/>
      <c r="R41" s="107"/>
      <c r="S41" s="67"/>
      <c r="T41" s="70"/>
      <c r="U41" s="70"/>
      <c r="V41" s="70"/>
      <c r="W41" s="107"/>
      <c r="X41" s="67"/>
      <c r="Y41" s="70"/>
      <c r="Z41" s="70"/>
      <c r="AA41" s="70"/>
      <c r="AB41" s="107"/>
    </row>
    <row r="42" ht="24" hidden="1" customHeight="1" spans="1:28">
      <c r="A42" s="33"/>
      <c r="B42" s="28"/>
      <c r="C42" s="28"/>
      <c r="D42" s="28"/>
      <c r="E42" s="31" t="s">
        <v>94</v>
      </c>
      <c r="F42" s="28"/>
      <c r="G42" s="31"/>
      <c r="H42" s="28" t="s">
        <v>61</v>
      </c>
      <c r="I42" s="71">
        <v>350</v>
      </c>
      <c r="J42" s="73">
        <f t="shared" si="1"/>
        <v>218.75</v>
      </c>
      <c r="K42" s="73">
        <f>I:I*0.13364</f>
        <v>46.774</v>
      </c>
      <c r="L42" s="73">
        <f>I42-J42-K42</f>
        <v>84.476</v>
      </c>
      <c r="M42" s="73"/>
      <c r="N42" s="71"/>
      <c r="O42" s="74"/>
      <c r="P42" s="74"/>
      <c r="Q42" s="74"/>
      <c r="R42" s="111"/>
      <c r="S42" s="71"/>
      <c r="T42" s="74"/>
      <c r="U42" s="74"/>
      <c r="V42" s="74"/>
      <c r="W42" s="111"/>
      <c r="X42" s="71"/>
      <c r="Y42" s="74"/>
      <c r="Z42" s="74"/>
      <c r="AA42" s="74"/>
      <c r="AB42" s="111"/>
    </row>
    <row r="43" ht="409" customHeight="1" spans="1:28">
      <c r="A43" s="16" t="s">
        <v>95</v>
      </c>
      <c r="B43" s="17"/>
      <c r="C43" s="17" t="s">
        <v>96</v>
      </c>
      <c r="D43" s="17" t="s">
        <v>97</v>
      </c>
      <c r="E43" s="17" t="s">
        <v>98</v>
      </c>
      <c r="F43" s="19" t="s">
        <v>26</v>
      </c>
      <c r="G43" s="17" t="s">
        <v>99</v>
      </c>
      <c r="H43" s="17" t="s">
        <v>48</v>
      </c>
      <c r="I43" s="89">
        <v>431</v>
      </c>
      <c r="J43" s="59">
        <v>286</v>
      </c>
      <c r="K43" s="59">
        <v>34</v>
      </c>
      <c r="L43" s="59"/>
      <c r="M43" s="59">
        <v>111</v>
      </c>
      <c r="N43" s="78">
        <v>368</v>
      </c>
      <c r="O43" s="90">
        <v>248</v>
      </c>
      <c r="P43" s="90">
        <v>24</v>
      </c>
      <c r="Q43" s="90"/>
      <c r="R43" s="103">
        <v>96</v>
      </c>
      <c r="S43" s="78">
        <v>53</v>
      </c>
      <c r="T43" s="90">
        <v>33</v>
      </c>
      <c r="U43" s="90">
        <v>7</v>
      </c>
      <c r="V43" s="90"/>
      <c r="W43" s="103">
        <v>13</v>
      </c>
      <c r="X43" s="78">
        <v>10</v>
      </c>
      <c r="Y43" s="90">
        <v>5</v>
      </c>
      <c r="Z43" s="90">
        <v>3</v>
      </c>
      <c r="AA43" s="90"/>
      <c r="AB43" s="103">
        <v>2</v>
      </c>
    </row>
    <row r="44" s="1" customFormat="1" ht="210" customHeight="1" spans="1:28">
      <c r="A44" s="32"/>
      <c r="B44" s="43"/>
      <c r="C44" s="44" t="s">
        <v>96</v>
      </c>
      <c r="D44" s="44" t="s">
        <v>100</v>
      </c>
      <c r="E44" s="45" t="s">
        <v>101</v>
      </c>
      <c r="F44" s="43" t="s">
        <v>102</v>
      </c>
      <c r="G44" s="44" t="s">
        <v>103</v>
      </c>
      <c r="H44" s="43" t="s">
        <v>48</v>
      </c>
      <c r="I44" s="91">
        <v>500</v>
      </c>
      <c r="J44" s="92">
        <v>337</v>
      </c>
      <c r="K44" s="92">
        <v>33</v>
      </c>
      <c r="L44" s="92"/>
      <c r="M44" s="92">
        <v>130</v>
      </c>
      <c r="N44" s="91">
        <v>500</v>
      </c>
      <c r="O44" s="62">
        <v>337</v>
      </c>
      <c r="P44" s="62">
        <v>33</v>
      </c>
      <c r="Q44" s="62"/>
      <c r="R44" s="105">
        <v>130</v>
      </c>
      <c r="S44" s="91"/>
      <c r="T44" s="62"/>
      <c r="U44" s="62"/>
      <c r="V44" s="62"/>
      <c r="W44" s="105"/>
      <c r="X44" s="91"/>
      <c r="Y44" s="62"/>
      <c r="Z44" s="62"/>
      <c r="AA44" s="62"/>
      <c r="AB44" s="105"/>
    </row>
    <row r="45" ht="368" customHeight="1" spans="1:28">
      <c r="A45" s="16" t="s">
        <v>95</v>
      </c>
      <c r="B45" s="17" t="s">
        <v>91</v>
      </c>
      <c r="C45" s="46" t="s">
        <v>104</v>
      </c>
      <c r="D45" s="17" t="s">
        <v>105</v>
      </c>
      <c r="E45" s="18" t="s">
        <v>106</v>
      </c>
      <c r="F45" s="19" t="s">
        <v>107</v>
      </c>
      <c r="G45" s="18" t="s">
        <v>108</v>
      </c>
      <c r="H45" s="19" t="s">
        <v>48</v>
      </c>
      <c r="I45" s="58">
        <v>1077</v>
      </c>
      <c r="J45" s="60">
        <v>572</v>
      </c>
      <c r="K45" s="60">
        <v>286</v>
      </c>
      <c r="L45" s="60"/>
      <c r="M45" s="60">
        <v>219</v>
      </c>
      <c r="N45" s="91"/>
      <c r="O45" s="62"/>
      <c r="P45" s="62"/>
      <c r="Q45" s="62"/>
      <c r="R45" s="105"/>
      <c r="S45" s="91">
        <v>10</v>
      </c>
      <c r="T45" s="62">
        <v>6</v>
      </c>
      <c r="U45" s="62">
        <v>2</v>
      </c>
      <c r="V45" s="62"/>
      <c r="W45" s="105">
        <v>2</v>
      </c>
      <c r="X45" s="91">
        <v>1067</v>
      </c>
      <c r="Y45" s="62">
        <v>566</v>
      </c>
      <c r="Z45" s="62">
        <v>284</v>
      </c>
      <c r="AA45" s="62"/>
      <c r="AB45" s="105">
        <v>217</v>
      </c>
    </row>
    <row r="46" ht="316.8" hidden="1" customHeight="1" spans="1:28">
      <c r="A46" s="20"/>
      <c r="B46" s="21"/>
      <c r="C46" s="21"/>
      <c r="D46" s="21"/>
      <c r="E46" s="22" t="s">
        <v>109</v>
      </c>
      <c r="F46" s="41"/>
      <c r="G46" s="41"/>
      <c r="H46" s="41" t="s">
        <v>64</v>
      </c>
      <c r="I46" s="93">
        <v>500</v>
      </c>
      <c r="J46" s="94">
        <f t="shared" ref="J46:J59" si="3">I:I*0.625</f>
        <v>312.5</v>
      </c>
      <c r="K46" s="94">
        <f t="shared" ref="K46:K59" si="4">I:I*0.13364</f>
        <v>66.82</v>
      </c>
      <c r="L46" s="94">
        <f>I46-J46-K46</f>
        <v>120.68</v>
      </c>
      <c r="M46" s="94"/>
      <c r="N46" s="93"/>
      <c r="O46" s="95"/>
      <c r="P46" s="95"/>
      <c r="Q46" s="95"/>
      <c r="R46" s="122"/>
      <c r="S46" s="93"/>
      <c r="T46" s="95"/>
      <c r="U46" s="95"/>
      <c r="V46" s="95"/>
      <c r="W46" s="122"/>
      <c r="X46" s="93"/>
      <c r="Y46" s="95"/>
      <c r="Z46" s="95"/>
      <c r="AA46" s="95"/>
      <c r="AB46" s="122"/>
    </row>
    <row r="47" ht="216" hidden="1" customHeight="1" spans="1:28">
      <c r="A47" s="20"/>
      <c r="B47" s="24"/>
      <c r="C47" s="24"/>
      <c r="D47" s="24"/>
      <c r="E47" s="36" t="s">
        <v>110</v>
      </c>
      <c r="F47" s="30"/>
      <c r="G47" s="30"/>
      <c r="H47" s="30" t="s">
        <v>35</v>
      </c>
      <c r="I47" s="96">
        <v>300</v>
      </c>
      <c r="J47" s="97">
        <f t="shared" si="3"/>
        <v>187.5</v>
      </c>
      <c r="K47" s="75">
        <f t="shared" si="4"/>
        <v>40.092</v>
      </c>
      <c r="L47" s="75">
        <f>I47-J47-K47</f>
        <v>72.408</v>
      </c>
      <c r="M47" s="97"/>
      <c r="N47" s="97"/>
      <c r="O47" s="98"/>
      <c r="P47" s="98"/>
      <c r="Q47" s="98"/>
      <c r="R47" s="123"/>
      <c r="S47" s="97"/>
      <c r="T47" s="98"/>
      <c r="U47" s="98"/>
      <c r="V47" s="98"/>
      <c r="W47" s="123"/>
      <c r="X47" s="97"/>
      <c r="Y47" s="98"/>
      <c r="Z47" s="98"/>
      <c r="AA47" s="98"/>
      <c r="AB47" s="123"/>
    </row>
    <row r="48" ht="108" hidden="1" customHeight="1" spans="1:28">
      <c r="A48" s="20"/>
      <c r="B48" s="24"/>
      <c r="C48" s="24"/>
      <c r="D48" s="24"/>
      <c r="E48" s="36" t="s">
        <v>111</v>
      </c>
      <c r="F48" s="30"/>
      <c r="G48" s="30"/>
      <c r="H48" s="30" t="s">
        <v>35</v>
      </c>
      <c r="I48" s="96">
        <v>400</v>
      </c>
      <c r="J48" s="97">
        <f t="shared" si="3"/>
        <v>250</v>
      </c>
      <c r="K48" s="75">
        <f t="shared" si="4"/>
        <v>53.456</v>
      </c>
      <c r="L48" s="75">
        <f>I48-J48-K48</f>
        <v>96.544</v>
      </c>
      <c r="M48" s="97"/>
      <c r="N48" s="97"/>
      <c r="O48" s="98"/>
      <c r="P48" s="98"/>
      <c r="Q48" s="98"/>
      <c r="R48" s="123"/>
      <c r="S48" s="97"/>
      <c r="T48" s="98"/>
      <c r="U48" s="98"/>
      <c r="V48" s="98"/>
      <c r="W48" s="123"/>
      <c r="X48" s="97"/>
      <c r="Y48" s="98"/>
      <c r="Z48" s="98"/>
      <c r="AA48" s="98"/>
      <c r="AB48" s="123"/>
    </row>
    <row r="49" ht="120" hidden="1" customHeight="1" spans="1:28">
      <c r="A49" s="20"/>
      <c r="B49" s="24"/>
      <c r="C49" s="24"/>
      <c r="D49" s="24"/>
      <c r="E49" s="36" t="s">
        <v>112</v>
      </c>
      <c r="F49" s="42"/>
      <c r="G49" s="30"/>
      <c r="H49" s="42" t="s">
        <v>35</v>
      </c>
      <c r="I49" s="85">
        <v>1000</v>
      </c>
      <c r="J49" s="86">
        <f t="shared" si="3"/>
        <v>625</v>
      </c>
      <c r="K49" s="75">
        <f t="shared" si="4"/>
        <v>133.64</v>
      </c>
      <c r="L49" s="68">
        <f>I49-J49-K49</f>
        <v>241.36</v>
      </c>
      <c r="M49" s="86"/>
      <c r="N49" s="86"/>
      <c r="O49" s="87"/>
      <c r="P49" s="87"/>
      <c r="Q49" s="87"/>
      <c r="R49" s="121"/>
      <c r="S49" s="86"/>
      <c r="T49" s="87"/>
      <c r="U49" s="87"/>
      <c r="V49" s="87"/>
      <c r="W49" s="121"/>
      <c r="X49" s="86"/>
      <c r="Y49" s="87"/>
      <c r="Z49" s="87"/>
      <c r="AA49" s="87"/>
      <c r="AB49" s="121"/>
    </row>
    <row r="50" ht="108" hidden="1" customHeight="1" spans="1:28">
      <c r="A50" s="20"/>
      <c r="B50" s="24"/>
      <c r="C50" s="24"/>
      <c r="D50" s="24"/>
      <c r="E50" s="36" t="s">
        <v>113</v>
      </c>
      <c r="F50" s="42"/>
      <c r="G50" s="30"/>
      <c r="H50" s="42" t="s">
        <v>35</v>
      </c>
      <c r="I50" s="85">
        <v>200</v>
      </c>
      <c r="J50" s="86">
        <f t="shared" si="3"/>
        <v>125</v>
      </c>
      <c r="K50" s="75">
        <f t="shared" si="4"/>
        <v>26.728</v>
      </c>
      <c r="L50" s="68">
        <f>I50-J50-K50</f>
        <v>48.272</v>
      </c>
      <c r="M50" s="86"/>
      <c r="N50" s="86"/>
      <c r="O50" s="87"/>
      <c r="P50" s="87"/>
      <c r="Q50" s="87"/>
      <c r="R50" s="121"/>
      <c r="S50" s="86"/>
      <c r="T50" s="87"/>
      <c r="U50" s="87"/>
      <c r="V50" s="87"/>
      <c r="W50" s="121"/>
      <c r="X50" s="86"/>
      <c r="Y50" s="87"/>
      <c r="Z50" s="87"/>
      <c r="AA50" s="87"/>
      <c r="AB50" s="121"/>
    </row>
    <row r="51" ht="108" hidden="1" customHeight="1" spans="1:28">
      <c r="A51" s="20"/>
      <c r="B51" s="24"/>
      <c r="C51" s="24"/>
      <c r="D51" s="24"/>
      <c r="E51" s="42" t="s">
        <v>114</v>
      </c>
      <c r="F51" s="42"/>
      <c r="G51" s="47"/>
      <c r="H51" s="42" t="s">
        <v>35</v>
      </c>
      <c r="I51" s="85">
        <v>500</v>
      </c>
      <c r="J51" s="86">
        <f t="shared" si="3"/>
        <v>312.5</v>
      </c>
      <c r="K51" s="86">
        <f t="shared" si="4"/>
        <v>66.82</v>
      </c>
      <c r="L51" s="86">
        <v>120</v>
      </c>
      <c r="M51" s="86">
        <v>0</v>
      </c>
      <c r="N51" s="85"/>
      <c r="O51" s="87"/>
      <c r="P51" s="87"/>
      <c r="Q51" s="87"/>
      <c r="R51" s="121"/>
      <c r="S51" s="85"/>
      <c r="T51" s="87"/>
      <c r="U51" s="87"/>
      <c r="V51" s="87"/>
      <c r="W51" s="121"/>
      <c r="X51" s="85"/>
      <c r="Y51" s="87"/>
      <c r="Z51" s="87"/>
      <c r="AA51" s="87"/>
      <c r="AB51" s="121"/>
    </row>
    <row r="52" ht="158.4" hidden="1" customHeight="1" spans="1:28">
      <c r="A52" s="20"/>
      <c r="B52" s="24"/>
      <c r="C52" s="24"/>
      <c r="D52" s="24"/>
      <c r="E52" s="25" t="s">
        <v>115</v>
      </c>
      <c r="F52" s="24"/>
      <c r="G52" s="26"/>
      <c r="H52" s="24" t="s">
        <v>56</v>
      </c>
      <c r="I52" s="67">
        <v>215</v>
      </c>
      <c r="J52" s="68">
        <f t="shared" si="3"/>
        <v>134.375</v>
      </c>
      <c r="K52" s="68">
        <f t="shared" si="4"/>
        <v>28.7326</v>
      </c>
      <c r="L52" s="68"/>
      <c r="M52" s="68">
        <f t="shared" ref="M52:M59" si="5">I52-J52-K52</f>
        <v>51.8924</v>
      </c>
      <c r="N52" s="67"/>
      <c r="O52" s="70"/>
      <c r="P52" s="70"/>
      <c r="Q52" s="70"/>
      <c r="R52" s="107"/>
      <c r="S52" s="67"/>
      <c r="T52" s="70"/>
      <c r="U52" s="70"/>
      <c r="V52" s="70"/>
      <c r="W52" s="107"/>
      <c r="X52" s="67"/>
      <c r="Y52" s="70"/>
      <c r="Z52" s="70"/>
      <c r="AA52" s="70"/>
      <c r="AB52" s="107"/>
    </row>
    <row r="53" ht="129.6" hidden="1" customHeight="1" spans="1:28">
      <c r="A53" s="20"/>
      <c r="B53" s="24"/>
      <c r="C53" s="24"/>
      <c r="D53" s="24"/>
      <c r="E53" s="25" t="s">
        <v>116</v>
      </c>
      <c r="F53" s="24"/>
      <c r="G53" s="25"/>
      <c r="H53" s="24" t="s">
        <v>56</v>
      </c>
      <c r="I53" s="67">
        <v>900</v>
      </c>
      <c r="J53" s="68">
        <f t="shared" si="3"/>
        <v>562.5</v>
      </c>
      <c r="K53" s="68">
        <f t="shared" si="4"/>
        <v>120.276</v>
      </c>
      <c r="L53" s="68"/>
      <c r="M53" s="68">
        <f t="shared" si="5"/>
        <v>217.224</v>
      </c>
      <c r="N53" s="67"/>
      <c r="O53" s="70"/>
      <c r="P53" s="70"/>
      <c r="Q53" s="70"/>
      <c r="R53" s="107"/>
      <c r="S53" s="67"/>
      <c r="T53" s="70"/>
      <c r="U53" s="70"/>
      <c r="V53" s="70"/>
      <c r="W53" s="107"/>
      <c r="X53" s="67"/>
      <c r="Y53" s="70"/>
      <c r="Z53" s="70"/>
      <c r="AA53" s="70"/>
      <c r="AB53" s="107"/>
    </row>
    <row r="54" ht="187.2" hidden="1" customHeight="1" spans="1:28">
      <c r="A54" s="20"/>
      <c r="B54" s="24"/>
      <c r="C54" s="24"/>
      <c r="D54" s="24"/>
      <c r="E54" s="27" t="s">
        <v>117</v>
      </c>
      <c r="F54" s="27"/>
      <c r="G54" s="27"/>
      <c r="H54" s="27" t="s">
        <v>56</v>
      </c>
      <c r="I54" s="76">
        <v>450</v>
      </c>
      <c r="J54" s="75">
        <f t="shared" si="3"/>
        <v>281.25</v>
      </c>
      <c r="K54" s="75">
        <f t="shared" si="4"/>
        <v>60.138</v>
      </c>
      <c r="L54" s="75"/>
      <c r="M54" s="75">
        <f t="shared" si="5"/>
        <v>108.612</v>
      </c>
      <c r="N54" s="76"/>
      <c r="O54" s="88"/>
      <c r="P54" s="88"/>
      <c r="Q54" s="88"/>
      <c r="R54" s="112"/>
      <c r="S54" s="76"/>
      <c r="T54" s="88"/>
      <c r="U54" s="88"/>
      <c r="V54" s="88"/>
      <c r="W54" s="112"/>
      <c r="X54" s="76"/>
      <c r="Y54" s="88"/>
      <c r="Z54" s="88"/>
      <c r="AA54" s="88"/>
      <c r="AB54" s="112"/>
    </row>
    <row r="55" ht="374.4" hidden="1" customHeight="1" spans="1:28">
      <c r="A55" s="20"/>
      <c r="B55" s="27" t="s">
        <v>91</v>
      </c>
      <c r="C55" s="27"/>
      <c r="D55" s="27"/>
      <c r="E55" s="27" t="s">
        <v>118</v>
      </c>
      <c r="F55" s="27"/>
      <c r="G55" s="27"/>
      <c r="H55" s="27" t="s">
        <v>77</v>
      </c>
      <c r="I55" s="76">
        <v>1553</v>
      </c>
      <c r="J55" s="75">
        <f t="shared" si="3"/>
        <v>970.625</v>
      </c>
      <c r="K55" s="75">
        <f t="shared" si="4"/>
        <v>207.54292</v>
      </c>
      <c r="L55" s="75"/>
      <c r="M55" s="75">
        <f t="shared" si="5"/>
        <v>374.83208</v>
      </c>
      <c r="N55" s="76"/>
      <c r="O55" s="75"/>
      <c r="P55" s="75"/>
      <c r="Q55" s="75"/>
      <c r="R55" s="116"/>
      <c r="S55" s="76"/>
      <c r="T55" s="75"/>
      <c r="U55" s="75"/>
      <c r="V55" s="75"/>
      <c r="W55" s="116"/>
      <c r="X55" s="76"/>
      <c r="Y55" s="75"/>
      <c r="Z55" s="75"/>
      <c r="AA55" s="75"/>
      <c r="AB55" s="116"/>
    </row>
    <row r="56" ht="288" hidden="1" customHeight="1" spans="1:28">
      <c r="A56" s="20"/>
      <c r="B56" s="27"/>
      <c r="C56" s="27"/>
      <c r="D56" s="27"/>
      <c r="E56" s="27" t="s">
        <v>119</v>
      </c>
      <c r="F56" s="27"/>
      <c r="G56" s="27"/>
      <c r="H56" s="27" t="s">
        <v>77</v>
      </c>
      <c r="I56" s="76">
        <v>706</v>
      </c>
      <c r="J56" s="75">
        <f t="shared" si="3"/>
        <v>441.25</v>
      </c>
      <c r="K56" s="75">
        <f t="shared" si="4"/>
        <v>94.34984</v>
      </c>
      <c r="L56" s="75"/>
      <c r="M56" s="75">
        <f t="shared" si="5"/>
        <v>170.40016</v>
      </c>
      <c r="N56" s="75"/>
      <c r="O56" s="88"/>
      <c r="P56" s="88"/>
      <c r="Q56" s="88"/>
      <c r="R56" s="112"/>
      <c r="S56" s="75"/>
      <c r="T56" s="88"/>
      <c r="U56" s="88"/>
      <c r="V56" s="88"/>
      <c r="W56" s="112"/>
      <c r="X56" s="75"/>
      <c r="Y56" s="88"/>
      <c r="Z56" s="88"/>
      <c r="AA56" s="88"/>
      <c r="AB56" s="112"/>
    </row>
    <row r="57" ht="288" hidden="1" customHeight="1" spans="1:28">
      <c r="A57" s="20"/>
      <c r="B57" s="27"/>
      <c r="C57" s="27"/>
      <c r="D57" s="27"/>
      <c r="E57" s="27" t="s">
        <v>120</v>
      </c>
      <c r="F57" s="27"/>
      <c r="G57" s="27"/>
      <c r="H57" s="27" t="s">
        <v>77</v>
      </c>
      <c r="I57" s="76">
        <v>353</v>
      </c>
      <c r="J57" s="75">
        <f t="shared" si="3"/>
        <v>220.625</v>
      </c>
      <c r="K57" s="75">
        <f t="shared" si="4"/>
        <v>47.17492</v>
      </c>
      <c r="L57" s="75"/>
      <c r="M57" s="75">
        <f t="shared" si="5"/>
        <v>85.20008</v>
      </c>
      <c r="N57" s="75"/>
      <c r="O57" s="88"/>
      <c r="P57" s="88"/>
      <c r="Q57" s="88"/>
      <c r="R57" s="112"/>
      <c r="S57" s="75"/>
      <c r="T57" s="88"/>
      <c r="U57" s="88"/>
      <c r="V57" s="88"/>
      <c r="W57" s="112"/>
      <c r="X57" s="75"/>
      <c r="Y57" s="88"/>
      <c r="Z57" s="88"/>
      <c r="AA57" s="88"/>
      <c r="AB57" s="112"/>
    </row>
    <row r="58" ht="403.2" hidden="1" customHeight="1" spans="1:28">
      <c r="A58" s="20"/>
      <c r="B58" s="27"/>
      <c r="C58" s="27"/>
      <c r="D58" s="27"/>
      <c r="E58" s="25" t="s">
        <v>121</v>
      </c>
      <c r="F58" s="24"/>
      <c r="G58" s="35"/>
      <c r="H58" s="24" t="s">
        <v>85</v>
      </c>
      <c r="I58" s="67">
        <v>500</v>
      </c>
      <c r="J58" s="68">
        <f t="shared" si="3"/>
        <v>312.5</v>
      </c>
      <c r="K58" s="68">
        <f t="shared" si="4"/>
        <v>66.82</v>
      </c>
      <c r="L58" s="68"/>
      <c r="M58" s="68">
        <f t="shared" si="5"/>
        <v>120.68</v>
      </c>
      <c r="N58" s="99"/>
      <c r="O58" s="84"/>
      <c r="P58" s="84"/>
      <c r="Q58" s="84"/>
      <c r="R58" s="120"/>
      <c r="S58" s="99"/>
      <c r="T58" s="84"/>
      <c r="U58" s="84"/>
      <c r="V58" s="84"/>
      <c r="W58" s="120"/>
      <c r="X58" s="99"/>
      <c r="Y58" s="84"/>
      <c r="Z58" s="84"/>
      <c r="AA58" s="84"/>
      <c r="AB58" s="120"/>
    </row>
    <row r="59" ht="273.6" hidden="1" customHeight="1" spans="1:28">
      <c r="A59" s="20"/>
      <c r="B59" s="28" t="s">
        <v>91</v>
      </c>
      <c r="C59" s="28"/>
      <c r="D59" s="28"/>
      <c r="E59" s="31" t="s">
        <v>122</v>
      </c>
      <c r="F59" s="28"/>
      <c r="G59" s="48"/>
      <c r="H59" s="28" t="s">
        <v>85</v>
      </c>
      <c r="I59" s="71">
        <v>500</v>
      </c>
      <c r="J59" s="73">
        <f t="shared" si="3"/>
        <v>312.5</v>
      </c>
      <c r="K59" s="73">
        <f t="shared" si="4"/>
        <v>66.82</v>
      </c>
      <c r="L59" s="73"/>
      <c r="M59" s="73">
        <f t="shared" si="5"/>
        <v>120.68</v>
      </c>
      <c r="N59" s="100"/>
      <c r="O59" s="101"/>
      <c r="P59" s="101"/>
      <c r="Q59" s="101"/>
      <c r="R59" s="124"/>
      <c r="S59" s="100"/>
      <c r="T59" s="101"/>
      <c r="U59" s="101"/>
      <c r="V59" s="101"/>
      <c r="W59" s="124"/>
      <c r="X59" s="100"/>
      <c r="Y59" s="101"/>
      <c r="Z59" s="101"/>
      <c r="AA59" s="101"/>
      <c r="AB59" s="124"/>
    </row>
    <row r="60" ht="326" customHeight="1" spans="1:28">
      <c r="A60" s="32"/>
      <c r="B60" s="17" t="s">
        <v>123</v>
      </c>
      <c r="C60" s="46" t="s">
        <v>124</v>
      </c>
      <c r="D60" s="17" t="s">
        <v>125</v>
      </c>
      <c r="E60" s="17" t="s">
        <v>126</v>
      </c>
      <c r="F60" s="19"/>
      <c r="G60" s="17" t="s">
        <v>127</v>
      </c>
      <c r="H60" s="17" t="s">
        <v>128</v>
      </c>
      <c r="I60" s="89">
        <v>490</v>
      </c>
      <c r="J60" s="59">
        <v>320</v>
      </c>
      <c r="K60" s="59">
        <v>47</v>
      </c>
      <c r="L60" s="59"/>
      <c r="M60" s="59">
        <v>123</v>
      </c>
      <c r="N60" s="78">
        <v>282</v>
      </c>
      <c r="O60" s="90">
        <v>190</v>
      </c>
      <c r="P60" s="90">
        <v>18</v>
      </c>
      <c r="Q60" s="90"/>
      <c r="R60" s="103">
        <v>74</v>
      </c>
      <c r="S60" s="78">
        <v>201</v>
      </c>
      <c r="T60" s="90">
        <v>126</v>
      </c>
      <c r="U60" s="90">
        <v>27</v>
      </c>
      <c r="V60" s="90"/>
      <c r="W60" s="103">
        <v>48</v>
      </c>
      <c r="X60" s="78">
        <v>7</v>
      </c>
      <c r="Y60" s="90">
        <v>4</v>
      </c>
      <c r="Z60" s="90">
        <v>2</v>
      </c>
      <c r="AA60" s="90"/>
      <c r="AB60" s="103">
        <v>1</v>
      </c>
    </row>
    <row r="61" ht="187.2" hidden="1" customHeight="1" spans="1:28">
      <c r="A61" s="33"/>
      <c r="B61" s="49"/>
      <c r="C61" s="24"/>
      <c r="D61" s="24"/>
      <c r="E61" s="25" t="s">
        <v>129</v>
      </c>
      <c r="F61" s="24"/>
      <c r="G61" s="26"/>
      <c r="H61" s="24" t="s">
        <v>56</v>
      </c>
      <c r="I61" s="67">
        <v>435</v>
      </c>
      <c r="J61" s="68">
        <f t="shared" ref="J61:J70" si="6">I:I*0.625</f>
        <v>271.875</v>
      </c>
      <c r="K61" s="68">
        <f>I:I*0.13364</f>
        <v>58.1334</v>
      </c>
      <c r="L61" s="68"/>
      <c r="M61" s="68">
        <f>I61-J61-K61</f>
        <v>104.9916</v>
      </c>
      <c r="N61" s="67"/>
      <c r="O61" s="70"/>
      <c r="P61" s="70"/>
      <c r="Q61" s="70"/>
      <c r="R61" s="107"/>
      <c r="S61" s="67"/>
      <c r="T61" s="70"/>
      <c r="U61" s="70"/>
      <c r="V61" s="70"/>
      <c r="W61" s="107"/>
      <c r="X61" s="67"/>
      <c r="Y61" s="70"/>
      <c r="Z61" s="70"/>
      <c r="AA61" s="70"/>
      <c r="AB61" s="107"/>
    </row>
    <row r="62" ht="144" hidden="1" customHeight="1" spans="1:28">
      <c r="A62" s="33"/>
      <c r="B62" s="49"/>
      <c r="C62" s="24"/>
      <c r="D62" s="24"/>
      <c r="E62" s="25" t="s">
        <v>130</v>
      </c>
      <c r="F62" s="24"/>
      <c r="G62" s="25"/>
      <c r="H62" s="24" t="s">
        <v>56</v>
      </c>
      <c r="I62" s="67">
        <v>626</v>
      </c>
      <c r="J62" s="68">
        <f t="shared" si="6"/>
        <v>391.25</v>
      </c>
      <c r="K62" s="68">
        <f>I:I*0.13364</f>
        <v>83.65864</v>
      </c>
      <c r="L62" s="68"/>
      <c r="M62" s="68">
        <f>I62-J62-K62</f>
        <v>151.09136</v>
      </c>
      <c r="N62" s="68"/>
      <c r="O62" s="70"/>
      <c r="P62" s="70"/>
      <c r="Q62" s="70"/>
      <c r="R62" s="107"/>
      <c r="S62" s="68"/>
      <c r="T62" s="70"/>
      <c r="U62" s="70"/>
      <c r="V62" s="70"/>
      <c r="W62" s="107"/>
      <c r="X62" s="68"/>
      <c r="Y62" s="70"/>
      <c r="Z62" s="70"/>
      <c r="AA62" s="70"/>
      <c r="AB62" s="107"/>
    </row>
    <row r="63" ht="129.6" hidden="1" customHeight="1" spans="1:28">
      <c r="A63" s="33"/>
      <c r="B63" s="49"/>
      <c r="C63" s="24"/>
      <c r="D63" s="24"/>
      <c r="E63" s="25" t="s">
        <v>131</v>
      </c>
      <c r="F63" s="24"/>
      <c r="G63" s="25"/>
      <c r="H63" s="24" t="s">
        <v>56</v>
      </c>
      <c r="I63" s="67">
        <v>1000</v>
      </c>
      <c r="J63" s="68">
        <f t="shared" si="6"/>
        <v>625</v>
      </c>
      <c r="K63" s="68">
        <f>I:I*0.13364</f>
        <v>133.64</v>
      </c>
      <c r="L63" s="68"/>
      <c r="M63" s="68">
        <f>I63-J63-K63</f>
        <v>241.36</v>
      </c>
      <c r="N63" s="67"/>
      <c r="O63" s="70"/>
      <c r="P63" s="70"/>
      <c r="Q63" s="70"/>
      <c r="R63" s="107"/>
      <c r="S63" s="67"/>
      <c r="T63" s="70"/>
      <c r="U63" s="70"/>
      <c r="V63" s="70"/>
      <c r="W63" s="107"/>
      <c r="X63" s="67"/>
      <c r="Y63" s="70"/>
      <c r="Z63" s="70"/>
      <c r="AA63" s="70"/>
      <c r="AB63" s="107"/>
    </row>
    <row r="64" ht="100.8" hidden="1" customHeight="1" spans="1:28">
      <c r="A64" s="33"/>
      <c r="B64" s="49"/>
      <c r="C64" s="50"/>
      <c r="D64" s="50"/>
      <c r="E64" s="25" t="s">
        <v>132</v>
      </c>
      <c r="F64" s="25"/>
      <c r="G64" s="26"/>
      <c r="H64" s="25" t="s">
        <v>77</v>
      </c>
      <c r="I64" s="67">
        <v>350</v>
      </c>
      <c r="J64" s="68">
        <f t="shared" si="6"/>
        <v>218.75</v>
      </c>
      <c r="K64" s="68">
        <f>I:I*0.13364</f>
        <v>46.774</v>
      </c>
      <c r="L64" s="68"/>
      <c r="M64" s="68">
        <f>I64-J64-K64</f>
        <v>84.476</v>
      </c>
      <c r="N64" s="24"/>
      <c r="O64" s="70"/>
      <c r="P64" s="70"/>
      <c r="Q64" s="70"/>
      <c r="R64" s="107"/>
      <c r="S64" s="24"/>
      <c r="T64" s="70"/>
      <c r="U64" s="70"/>
      <c r="V64" s="70"/>
      <c r="W64" s="107"/>
      <c r="X64" s="24"/>
      <c r="Y64" s="70"/>
      <c r="Z64" s="70"/>
      <c r="AA64" s="70"/>
      <c r="AB64" s="107"/>
    </row>
    <row r="65" ht="409.5" hidden="1" customHeight="1" spans="1:28">
      <c r="A65" s="38" t="s">
        <v>133</v>
      </c>
      <c r="B65" s="24" t="s">
        <v>134</v>
      </c>
      <c r="C65" s="24"/>
      <c r="D65" s="24" t="s">
        <v>135</v>
      </c>
      <c r="E65" s="25" t="s">
        <v>136</v>
      </c>
      <c r="F65" s="24" t="s">
        <v>137</v>
      </c>
      <c r="G65" s="26"/>
      <c r="H65" s="24" t="s">
        <v>138</v>
      </c>
      <c r="I65" s="67">
        <v>4200</v>
      </c>
      <c r="J65" s="68">
        <f t="shared" si="6"/>
        <v>2625</v>
      </c>
      <c r="K65" s="68">
        <f>I:I*0.13364</f>
        <v>561.288</v>
      </c>
      <c r="L65" s="68">
        <v>1014</v>
      </c>
      <c r="M65" s="68"/>
      <c r="N65" s="67"/>
      <c r="O65" s="70"/>
      <c r="P65" s="70"/>
      <c r="Q65" s="70"/>
      <c r="R65" s="107"/>
      <c r="S65" s="67"/>
      <c r="T65" s="70"/>
      <c r="U65" s="70"/>
      <c r="V65" s="70"/>
      <c r="W65" s="107"/>
      <c r="X65" s="67"/>
      <c r="Y65" s="70"/>
      <c r="Z65" s="70"/>
      <c r="AA65" s="70"/>
      <c r="AB65" s="107"/>
    </row>
    <row r="66" ht="409.5" hidden="1" customHeight="1" spans="1:28">
      <c r="A66" s="33"/>
      <c r="B66" s="28" t="s">
        <v>139</v>
      </c>
      <c r="C66" s="71"/>
      <c r="D66" s="67"/>
      <c r="E66" s="25" t="s">
        <v>140</v>
      </c>
      <c r="F66" s="24"/>
      <c r="G66" s="26"/>
      <c r="H66" s="24" t="s">
        <v>38</v>
      </c>
      <c r="I66" s="67">
        <v>1350</v>
      </c>
      <c r="J66" s="68">
        <f t="shared" si="6"/>
        <v>843.75</v>
      </c>
      <c r="K66" s="68">
        <f>I66-J66</f>
        <v>506.25</v>
      </c>
      <c r="L66" s="68"/>
      <c r="M66" s="68"/>
      <c r="N66" s="67"/>
      <c r="O66" s="70"/>
      <c r="P66" s="70"/>
      <c r="Q66" s="70"/>
      <c r="R66" s="107"/>
      <c r="S66" s="67"/>
      <c r="T66" s="70"/>
      <c r="U66" s="70"/>
      <c r="V66" s="70"/>
      <c r="W66" s="107"/>
      <c r="X66" s="67"/>
      <c r="Y66" s="70"/>
      <c r="Z66" s="70"/>
      <c r="AA66" s="70"/>
      <c r="AB66" s="107"/>
    </row>
    <row r="67" ht="146.4" hidden="1" customHeight="1" spans="1:28">
      <c r="A67" s="33"/>
      <c r="B67" s="49"/>
      <c r="C67" s="125"/>
      <c r="D67" s="27"/>
      <c r="E67" s="36" t="s">
        <v>141</v>
      </c>
      <c r="F67" s="24"/>
      <c r="G67" s="30"/>
      <c r="H67" s="27" t="s">
        <v>35</v>
      </c>
      <c r="I67" s="76">
        <v>2675</v>
      </c>
      <c r="J67" s="75">
        <f t="shared" si="6"/>
        <v>1671.875</v>
      </c>
      <c r="K67" s="68">
        <f>I:I*0.13364</f>
        <v>357.487</v>
      </c>
      <c r="L67" s="75">
        <v>646</v>
      </c>
      <c r="M67" s="75">
        <v>0</v>
      </c>
      <c r="N67" s="76"/>
      <c r="O67" s="70"/>
      <c r="P67" s="88"/>
      <c r="Q67" s="88"/>
      <c r="R67" s="112"/>
      <c r="S67" s="67"/>
      <c r="T67" s="88"/>
      <c r="U67" s="88"/>
      <c r="V67" s="88"/>
      <c r="W67" s="107"/>
      <c r="X67" s="76"/>
      <c r="Y67" s="88"/>
      <c r="Z67" s="88"/>
      <c r="AA67" s="70"/>
      <c r="AB67" s="107"/>
    </row>
    <row r="68" ht="259.2" hidden="1" customHeight="1" spans="1:28">
      <c r="A68" s="33"/>
      <c r="B68" s="49"/>
      <c r="C68" s="125"/>
      <c r="D68" s="27"/>
      <c r="E68" s="25" t="s">
        <v>142</v>
      </c>
      <c r="F68" s="24"/>
      <c r="G68" s="126"/>
      <c r="H68" s="27" t="s">
        <v>61</v>
      </c>
      <c r="I68" s="76">
        <v>1450</v>
      </c>
      <c r="J68" s="75">
        <f t="shared" si="6"/>
        <v>906.25</v>
      </c>
      <c r="K68" s="68">
        <f>I:I*0.13364</f>
        <v>193.778</v>
      </c>
      <c r="L68" s="75">
        <f>I68-J68-K68</f>
        <v>349.972</v>
      </c>
      <c r="M68" s="75"/>
      <c r="N68" s="76"/>
      <c r="O68" s="70"/>
      <c r="P68" s="88"/>
      <c r="Q68" s="88"/>
      <c r="R68" s="112"/>
      <c r="S68" s="67"/>
      <c r="T68" s="88"/>
      <c r="U68" s="88"/>
      <c r="V68" s="88"/>
      <c r="W68" s="107"/>
      <c r="X68" s="76"/>
      <c r="Y68" s="88"/>
      <c r="Z68" s="88"/>
      <c r="AA68" s="70"/>
      <c r="AB68" s="107"/>
    </row>
    <row r="69" ht="259.2" hidden="1" customHeight="1" spans="1:28">
      <c r="A69" s="33"/>
      <c r="B69" s="49"/>
      <c r="C69" s="127"/>
      <c r="D69" s="24"/>
      <c r="E69" s="34" t="s">
        <v>143</v>
      </c>
      <c r="F69" s="24"/>
      <c r="G69" s="35"/>
      <c r="H69" s="24" t="s">
        <v>59</v>
      </c>
      <c r="I69" s="67">
        <v>945</v>
      </c>
      <c r="J69" s="68">
        <f t="shared" si="6"/>
        <v>590.625</v>
      </c>
      <c r="K69" s="68">
        <f>I:I*0.13364</f>
        <v>126.2898</v>
      </c>
      <c r="L69" s="68">
        <f>I69-J69-K69</f>
        <v>228.0852</v>
      </c>
      <c r="M69" s="132"/>
      <c r="N69" s="81"/>
      <c r="O69" s="81"/>
      <c r="P69" s="81"/>
      <c r="Q69" s="70"/>
      <c r="R69" s="107"/>
      <c r="S69" s="81"/>
      <c r="T69" s="81"/>
      <c r="U69" s="81"/>
      <c r="V69" s="70"/>
      <c r="W69" s="107"/>
      <c r="X69" s="81"/>
      <c r="Y69" s="81"/>
      <c r="Z69" s="81"/>
      <c r="AA69" s="70"/>
      <c r="AB69" s="107"/>
    </row>
    <row r="70" ht="259.2" hidden="1" customHeight="1" spans="1:28">
      <c r="A70" s="33"/>
      <c r="B70" s="49"/>
      <c r="C70" s="127"/>
      <c r="D70" s="28"/>
      <c r="E70" s="31" t="s">
        <v>143</v>
      </c>
      <c r="F70" s="28"/>
      <c r="G70" s="128"/>
      <c r="H70" s="28" t="s">
        <v>64</v>
      </c>
      <c r="I70" s="71">
        <v>860</v>
      </c>
      <c r="J70" s="73">
        <f t="shared" si="6"/>
        <v>537.5</v>
      </c>
      <c r="K70" s="73">
        <f>I:I*0.13364</f>
        <v>114.9304</v>
      </c>
      <c r="L70" s="73">
        <f>I70-J70-K70</f>
        <v>207.5696</v>
      </c>
      <c r="M70" s="73"/>
      <c r="N70" s="71"/>
      <c r="O70" s="74"/>
      <c r="P70" s="74"/>
      <c r="Q70" s="74"/>
      <c r="R70" s="111"/>
      <c r="S70" s="71"/>
      <c r="T70" s="74"/>
      <c r="U70" s="74"/>
      <c r="V70" s="74"/>
      <c r="W70" s="111"/>
      <c r="X70" s="71"/>
      <c r="Y70" s="74"/>
      <c r="Z70" s="74"/>
      <c r="AA70" s="74"/>
      <c r="AB70" s="111"/>
    </row>
    <row r="71" ht="409" customHeight="1" spans="1:28">
      <c r="A71" s="42" t="s">
        <v>133</v>
      </c>
      <c r="B71" s="30"/>
      <c r="C71" s="30" t="s">
        <v>144</v>
      </c>
      <c r="D71" s="36" t="s">
        <v>145</v>
      </c>
      <c r="E71" s="129" t="s">
        <v>146</v>
      </c>
      <c r="F71" s="42" t="s">
        <v>102</v>
      </c>
      <c r="G71" s="36" t="s">
        <v>147</v>
      </c>
      <c r="H71" s="42" t="s">
        <v>48</v>
      </c>
      <c r="I71" s="85">
        <v>927</v>
      </c>
      <c r="J71" s="86">
        <v>618</v>
      </c>
      <c r="K71" s="86">
        <v>67</v>
      </c>
      <c r="L71" s="86"/>
      <c r="M71" s="86">
        <v>242</v>
      </c>
      <c r="N71" s="133">
        <v>824</v>
      </c>
      <c r="O71" s="134">
        <v>554</v>
      </c>
      <c r="P71" s="134">
        <v>54</v>
      </c>
      <c r="Q71" s="134"/>
      <c r="R71" s="135">
        <v>216</v>
      </c>
      <c r="S71" s="133">
        <v>96</v>
      </c>
      <c r="T71" s="134">
        <v>60</v>
      </c>
      <c r="U71" s="134">
        <v>12</v>
      </c>
      <c r="V71" s="134"/>
      <c r="W71" s="135">
        <v>24</v>
      </c>
      <c r="X71" s="133">
        <v>7</v>
      </c>
      <c r="Y71" s="134">
        <v>4</v>
      </c>
      <c r="Z71" s="134">
        <v>1</v>
      </c>
      <c r="AA71" s="134"/>
      <c r="AB71" s="135">
        <v>2</v>
      </c>
    </row>
    <row r="72" ht="39" customHeight="1" spans="1:28">
      <c r="A72" s="130" t="s">
        <v>148</v>
      </c>
      <c r="B72" s="130"/>
      <c r="C72" s="130"/>
      <c r="D72" s="130"/>
      <c r="E72" s="130"/>
      <c r="F72" s="130"/>
      <c r="G72" s="130"/>
      <c r="H72" s="85"/>
      <c r="I72" s="85">
        <f>I7+I16+I17+I18+I43+I44+I45+I60+I71</f>
        <v>6411</v>
      </c>
      <c r="J72" s="85">
        <f t="shared" ref="J72:AB72" si="7">J7+J16+J17+J18+J43+J44+J45+J60+J71</f>
        <v>4007</v>
      </c>
      <c r="K72" s="85">
        <f t="shared" si="7"/>
        <v>855</v>
      </c>
      <c r="L72" s="85">
        <f t="shared" si="7"/>
        <v>0</v>
      </c>
      <c r="M72" s="85">
        <f t="shared" si="7"/>
        <v>1549</v>
      </c>
      <c r="N72" s="133">
        <f t="shared" si="7"/>
        <v>2654</v>
      </c>
      <c r="O72" s="133">
        <f t="shared" si="7"/>
        <v>1791</v>
      </c>
      <c r="P72" s="133">
        <f t="shared" si="7"/>
        <v>169</v>
      </c>
      <c r="Q72" s="133">
        <f t="shared" si="7"/>
        <v>0</v>
      </c>
      <c r="R72" s="133">
        <f t="shared" si="7"/>
        <v>694</v>
      </c>
      <c r="S72" s="133">
        <f t="shared" si="7"/>
        <v>2364</v>
      </c>
      <c r="T72" s="133">
        <f t="shared" si="7"/>
        <v>1478</v>
      </c>
      <c r="U72" s="133">
        <f t="shared" si="7"/>
        <v>316</v>
      </c>
      <c r="V72" s="133">
        <f t="shared" si="7"/>
        <v>0</v>
      </c>
      <c r="W72" s="133">
        <f t="shared" si="7"/>
        <v>570</v>
      </c>
      <c r="X72" s="133">
        <f t="shared" si="7"/>
        <v>1393</v>
      </c>
      <c r="Y72" s="133">
        <f t="shared" si="7"/>
        <v>738</v>
      </c>
      <c r="Z72" s="133">
        <f t="shared" si="7"/>
        <v>370</v>
      </c>
      <c r="AA72" s="133">
        <f t="shared" si="7"/>
        <v>0</v>
      </c>
      <c r="AB72" s="133">
        <f t="shared" si="7"/>
        <v>285</v>
      </c>
    </row>
    <row r="74" ht="15" customHeight="1" spans="8:11">
      <c r="H74" s="131"/>
      <c r="I74" s="131"/>
      <c r="J74" s="131"/>
      <c r="K74" s="131"/>
    </row>
  </sheetData>
  <autoFilter ref="H2:H74">
    <filterColumn colId="0">
      <filters blank="1">
        <filter val="沙坡头卫生健康局"/>
        <filter val="中卫市沙坡头区人民医院"/>
        <filter val="沙坡头区人民医院"/>
        <filter val="实施主体"/>
      </filters>
    </filterColumn>
    <extLst/>
  </autoFilter>
  <mergeCells count="39">
    <mergeCell ref="A2:AB2"/>
    <mergeCell ref="A3:AB3"/>
    <mergeCell ref="I4:M4"/>
    <mergeCell ref="N4:R4"/>
    <mergeCell ref="S4:W4"/>
    <mergeCell ref="X4:AB4"/>
    <mergeCell ref="A72:G72"/>
    <mergeCell ref="A4:A6"/>
    <mergeCell ref="A7:A16"/>
    <mergeCell ref="A17:A18"/>
    <mergeCell ref="A43:A44"/>
    <mergeCell ref="A45:A60"/>
    <mergeCell ref="B4:B6"/>
    <mergeCell ref="C4:C6"/>
    <mergeCell ref="D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s>
  <pageMargins left="0.751388888888889" right="0.472222222222222" top="0.472222222222222" bottom="0.472222222222222" header="0.5" footer="0.5"/>
  <pageSetup paperSize="9" scale="65" firstPageNumber="33" fitToHeight="0" orientation="landscape" useFirstPageNumber="1" horizontalDpi="600"/>
  <headerFooter>
    <oddFooter>&amp;C&amp;20-&amp;P--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中卫市卫生健康委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沙坡头区政府办公室收文员</cp:lastModifiedBy>
  <dcterms:created xsi:type="dcterms:W3CDTF">2022-04-04T20:05:00Z</dcterms:created>
  <cp:lastPrinted>2022-06-29T02:05:00Z</cp:lastPrinted>
  <dcterms:modified xsi:type="dcterms:W3CDTF">2022-08-26T08:44:32Z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2685C2D50F4544B7940A2F41030BC41F</vt:lpwstr>
  </property>
  <property fmtid="{D5CDD505-2E9C-101B-9397-08002B2CF9AE}" pid="3" name="KSOProductBuildVer">
    <vt:lpwstr>2052-11.1.0.12313</vt:lpwstr>
  </property>
</Properties>
</file>