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5" activeTab="9"/>
  </bookViews>
  <sheets>
    <sheet name="1月发放计划表 " sheetId="1" r:id="rId1"/>
    <sheet name="2月发放计划表 " sheetId="3" r:id="rId2"/>
    <sheet name="3月发放计划表" sheetId="4" r:id="rId3"/>
    <sheet name="4月发放计划表" sheetId="2" r:id="rId4"/>
    <sheet name="5月发放分配表" sheetId="5" r:id="rId5"/>
    <sheet name="6月发放分配表 " sheetId="7" r:id="rId6"/>
    <sheet name="7月发放分配表" sheetId="8" r:id="rId7"/>
    <sheet name="8月发放分配表" sheetId="6" r:id="rId8"/>
    <sheet name="9月发放分配表 " sheetId="9" r:id="rId9"/>
    <sheet name="10月发放分配表" sheetId="11" r:id="rId10"/>
    <sheet name="Sheet1" sheetId="10" r:id="rId11"/>
  </sheets>
  <calcPr calcId="144525"/>
</workbook>
</file>

<file path=xl/sharedStrings.xml><?xml version="1.0" encoding="utf-8"?>
<sst xmlns="http://schemas.openxmlformats.org/spreadsheetml/2006/main" count="242" uniqueCount="50">
  <si>
    <t>沙坡头区镇罗镇2020年1月分散特困供养人员生活资金分配表</t>
  </si>
  <si>
    <t>序号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</si>
  <si>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</si>
  <si>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</si>
  <si>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</si>
  <si>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</si>
  <si>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</si>
  <si>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</si>
  <si>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护理补贴（80元/月）</t>
  </si>
  <si>
    <t>总计（元）</t>
  </si>
  <si>
    <t>李嘴村</t>
  </si>
  <si>
    <t>沈桥村</t>
  </si>
  <si>
    <t>凯歌村</t>
  </si>
  <si>
    <t>刘庄村</t>
  </si>
  <si>
    <t>镇西村</t>
  </si>
  <si>
    <t>镇北村</t>
  </si>
  <si>
    <t>李园村</t>
  </si>
  <si>
    <t>河沟村</t>
  </si>
  <si>
    <t>九塘村</t>
  </si>
  <si>
    <t>胜金村</t>
  </si>
  <si>
    <t>镇罗村</t>
  </si>
  <si>
    <t>观音村</t>
  </si>
  <si>
    <t>关庄村</t>
  </si>
  <si>
    <t>合计</t>
  </si>
  <si>
    <t>沙坡头区镇罗镇2020年2月分散特困供养人员生活资金分配表</t>
  </si>
  <si>
    <t>沙坡头区镇罗镇2020年3月分散特困供养人员生活资金分配表</t>
  </si>
  <si>
    <t>沙坡头区镇罗镇2020年4月分散特困供养人员生活资金分配表</t>
  </si>
  <si>
    <t>村居</t>
  </si>
  <si>
    <t>特困供   养人数  （城市）</t>
  </si>
  <si>
    <t>特困供  养人数 （农村）</t>
  </si>
  <si>
    <t>新增</t>
  </si>
  <si>
    <t>取消</t>
  </si>
  <si>
    <t>城市特困供   养生活补贴          (780元/月)</t>
  </si>
  <si>
    <t>农村特困供          养生活补贴          (562元/月)</t>
  </si>
  <si>
    <t>4月临时           生活补贴             （100元/月）</t>
  </si>
  <si>
    <t>1月—3月城市提标生活费补贴（50元/月）</t>
  </si>
  <si>
    <t>沙坡头区镇罗镇2020年5月特困供养生活及护理补贴资金分配表</t>
  </si>
  <si>
    <t>特困供养人数  （城市）</t>
  </si>
  <si>
    <t>特困供养人数 （农村）</t>
  </si>
  <si>
    <t>城市特困供养生活补贴          (780元/月)</t>
  </si>
  <si>
    <t>农村特困供养生活补贴          (562元/月)</t>
  </si>
  <si>
    <t>护理补贴    （80元/月）</t>
  </si>
  <si>
    <t>沙坡头区镇罗镇2020年6月特困供养生活及护理补贴资金分配表</t>
  </si>
  <si>
    <t>沙坡头区镇罗镇2020年7月特困供养生活及护理补贴资金分配表</t>
  </si>
  <si>
    <t>困难生活补贴（180元/人）</t>
  </si>
  <si>
    <t>沙坡头区镇罗镇2020年8月特困供养生活及护理补贴资金分配表</t>
  </si>
  <si>
    <t>沙坡头区镇罗镇2020年9月特困供养生活及护理补贴资金分配表</t>
  </si>
  <si>
    <t>沙坡头区镇罗镇2020年10月特困供养生活及护理补贴资金分配表</t>
  </si>
  <si>
    <t>城市特困供养取暖费          (200元/月)</t>
  </si>
  <si>
    <t>农村特困供养取暖费          (100元/月)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</si>
</sst>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3" sqref="G13"/>
    </sheetView>
  </sheetViews>
  <sheetFormatPr defaultColWidth="9" defaultRowHeight="13.5"/>
  <cols>
    <col min="1" max="1" width="7.5" customWidth="1"/>
    <col min="2" max="2" width="11.8833333333333" customWidth="1"/>
    <col min="3" max="3" width="13.5" customWidth="1"/>
    <col min="4" max="4" width="14.75" customWidth="1"/>
    <col min="5" max="5" width="14.6333333333333" customWidth="1"/>
    <col min="6" max="6" width="13.1333333333333" customWidth="1"/>
    <col min="7" max="7" width="13.6333333333333" customWidth="1"/>
    <col min="8" max="8" width="13" customWidth="1"/>
    <col min="9" max="9" width="15.5" customWidth="1"/>
    <col min="10" max="10" width="14.6333333333333" customWidth="1"/>
  </cols>
  <sheetData>
    <row r="1" ht="44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4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25" customHeight="1" spans="1:9">
      <c r="A3" s="8">
        <v>1</v>
      </c>
      <c r="B3" s="10" t="s">
        <v>10</v>
      </c>
      <c r="C3" s="8">
        <v>2</v>
      </c>
      <c r="D3" s="8">
        <v>1</v>
      </c>
      <c r="E3" s="8">
        <f>C3*730</f>
        <v>1460</v>
      </c>
      <c r="F3" s="8">
        <f>D3*562</f>
        <v>562</v>
      </c>
      <c r="G3" s="8">
        <v>1</v>
      </c>
      <c r="H3" s="8">
        <v>80</v>
      </c>
      <c r="I3" s="8">
        <f>E3+F3+H3</f>
        <v>2102</v>
      </c>
    </row>
    <row r="4" ht="25" customHeight="1" spans="1:9">
      <c r="A4" s="8">
        <v>2</v>
      </c>
      <c r="B4" s="10" t="s">
        <v>11</v>
      </c>
      <c r="C4" s="8">
        <v>2</v>
      </c>
      <c r="D4" s="8">
        <v>4</v>
      </c>
      <c r="E4" s="8">
        <f t="shared" ref="E4:E15" si="0">C4*730</f>
        <v>1460</v>
      </c>
      <c r="F4" s="8">
        <f t="shared" ref="F4:F15" si="1">D4*562</f>
        <v>2248</v>
      </c>
      <c r="G4" s="8">
        <v>0</v>
      </c>
      <c r="H4" s="8">
        <v>0</v>
      </c>
      <c r="I4" s="8">
        <f t="shared" ref="I4:I15" si="2">E4+F4+H4</f>
        <v>3708</v>
      </c>
    </row>
    <row r="5" ht="25" customHeight="1" spans="1:9">
      <c r="A5" s="8">
        <v>3</v>
      </c>
      <c r="B5" s="10" t="s">
        <v>12</v>
      </c>
      <c r="C5" s="8">
        <v>4</v>
      </c>
      <c r="D5" s="8">
        <v>1</v>
      </c>
      <c r="E5" s="8">
        <f t="shared" si="0"/>
        <v>2920</v>
      </c>
      <c r="F5" s="8">
        <f t="shared" si="1"/>
        <v>562</v>
      </c>
      <c r="G5" s="8">
        <v>0</v>
      </c>
      <c r="H5" s="8">
        <v>0</v>
      </c>
      <c r="I5" s="8">
        <f t="shared" si="2"/>
        <v>3482</v>
      </c>
    </row>
    <row r="6" ht="25" customHeight="1" spans="1:11">
      <c r="A6" s="8">
        <v>4</v>
      </c>
      <c r="B6" s="11" t="s">
        <v>13</v>
      </c>
      <c r="C6" s="8">
        <v>0</v>
      </c>
      <c r="D6" s="8">
        <v>2</v>
      </c>
      <c r="E6" s="8">
        <f t="shared" si="0"/>
        <v>0</v>
      </c>
      <c r="F6" s="8">
        <f t="shared" si="1"/>
        <v>1124</v>
      </c>
      <c r="G6" s="8">
        <v>1</v>
      </c>
      <c r="H6" s="8">
        <v>80</v>
      </c>
      <c r="I6" s="8">
        <f t="shared" si="2"/>
        <v>1204</v>
      </c>
      <c r="K6" s="15"/>
    </row>
    <row r="7" ht="25" customHeight="1" spans="1:9">
      <c r="A7" s="8">
        <v>5</v>
      </c>
      <c r="B7" s="10" t="s">
        <v>14</v>
      </c>
      <c r="C7" s="8">
        <v>0</v>
      </c>
      <c r="D7" s="8">
        <v>1</v>
      </c>
      <c r="E7" s="8">
        <f t="shared" si="0"/>
        <v>0</v>
      </c>
      <c r="F7" s="8">
        <f t="shared" si="1"/>
        <v>562</v>
      </c>
      <c r="G7" s="8">
        <v>0</v>
      </c>
      <c r="H7" s="8">
        <v>0</v>
      </c>
      <c r="I7" s="8">
        <f t="shared" si="2"/>
        <v>562</v>
      </c>
    </row>
    <row r="8" ht="25" customHeight="1" spans="1:9">
      <c r="A8" s="8">
        <v>6</v>
      </c>
      <c r="B8" s="10" t="s">
        <v>15</v>
      </c>
      <c r="C8" s="8">
        <v>4</v>
      </c>
      <c r="D8" s="8">
        <v>6</v>
      </c>
      <c r="E8" s="8">
        <f t="shared" si="0"/>
        <v>2920</v>
      </c>
      <c r="F8" s="8">
        <f t="shared" si="1"/>
        <v>3372</v>
      </c>
      <c r="G8" s="8">
        <v>2</v>
      </c>
      <c r="H8" s="8">
        <v>160</v>
      </c>
      <c r="I8" s="8">
        <f t="shared" si="2"/>
        <v>6452</v>
      </c>
    </row>
    <row r="9" ht="25" customHeight="1" spans="1:9">
      <c r="A9" s="8">
        <v>7</v>
      </c>
      <c r="B9" s="10" t="s">
        <v>16</v>
      </c>
      <c r="C9" s="8">
        <v>3</v>
      </c>
      <c r="D9" s="8">
        <v>7</v>
      </c>
      <c r="E9" s="8">
        <f t="shared" si="0"/>
        <v>2190</v>
      </c>
      <c r="F9" s="8">
        <f t="shared" si="1"/>
        <v>3934</v>
      </c>
      <c r="G9" s="8">
        <v>3</v>
      </c>
      <c r="H9" s="8">
        <v>240</v>
      </c>
      <c r="I9" s="8">
        <f t="shared" si="2"/>
        <v>6364</v>
      </c>
    </row>
    <row r="10" ht="25" customHeight="1" spans="1:9">
      <c r="A10" s="8">
        <v>8</v>
      </c>
      <c r="B10" s="10" t="s">
        <v>17</v>
      </c>
      <c r="C10" s="8">
        <v>0</v>
      </c>
      <c r="D10" s="8">
        <v>3</v>
      </c>
      <c r="E10" s="8">
        <f t="shared" si="0"/>
        <v>0</v>
      </c>
      <c r="F10" s="8">
        <f t="shared" si="1"/>
        <v>1686</v>
      </c>
      <c r="G10" s="8">
        <v>0</v>
      </c>
      <c r="H10" s="8">
        <v>0</v>
      </c>
      <c r="I10" s="8">
        <f t="shared" si="2"/>
        <v>1686</v>
      </c>
    </row>
    <row r="11" ht="25" customHeight="1" spans="1:9">
      <c r="A11" s="8">
        <v>9</v>
      </c>
      <c r="B11" s="10" t="s">
        <v>18</v>
      </c>
      <c r="C11" s="8">
        <v>0</v>
      </c>
      <c r="D11" s="8">
        <v>3</v>
      </c>
      <c r="E11" s="8">
        <f t="shared" si="0"/>
        <v>0</v>
      </c>
      <c r="F11" s="8">
        <f t="shared" si="1"/>
        <v>1686</v>
      </c>
      <c r="G11" s="8">
        <v>0</v>
      </c>
      <c r="H11" s="8">
        <v>0</v>
      </c>
      <c r="I11" s="8">
        <f t="shared" si="2"/>
        <v>1686</v>
      </c>
    </row>
    <row r="12" ht="25" customHeight="1" spans="1:9">
      <c r="A12" s="8">
        <v>10</v>
      </c>
      <c r="B12" s="10" t="s">
        <v>19</v>
      </c>
      <c r="C12" s="8">
        <v>2</v>
      </c>
      <c r="D12" s="8">
        <v>2</v>
      </c>
      <c r="E12" s="8">
        <f t="shared" si="0"/>
        <v>1460</v>
      </c>
      <c r="F12" s="8">
        <f t="shared" si="1"/>
        <v>1124</v>
      </c>
      <c r="G12" s="8">
        <v>2</v>
      </c>
      <c r="H12" s="8">
        <v>160</v>
      </c>
      <c r="I12" s="8">
        <f t="shared" si="2"/>
        <v>2744</v>
      </c>
    </row>
    <row r="13" ht="25" customHeight="1" spans="1:9">
      <c r="A13" s="8">
        <v>11</v>
      </c>
      <c r="B13" s="10" t="s">
        <v>20</v>
      </c>
      <c r="C13" s="8">
        <v>1</v>
      </c>
      <c r="D13" s="8">
        <v>1</v>
      </c>
      <c r="E13" s="8">
        <f t="shared" si="0"/>
        <v>730</v>
      </c>
      <c r="F13" s="8">
        <f t="shared" si="1"/>
        <v>562</v>
      </c>
      <c r="G13" s="8">
        <v>0</v>
      </c>
      <c r="H13" s="8">
        <v>0</v>
      </c>
      <c r="I13" s="8">
        <f t="shared" si="2"/>
        <v>1292</v>
      </c>
    </row>
    <row r="14" ht="25" customHeight="1" spans="1:9">
      <c r="A14" s="8">
        <v>12</v>
      </c>
      <c r="B14" s="8" t="s">
        <v>21</v>
      </c>
      <c r="C14" s="8">
        <v>2</v>
      </c>
      <c r="D14" s="8">
        <v>1</v>
      </c>
      <c r="E14" s="8">
        <f t="shared" si="0"/>
        <v>1460</v>
      </c>
      <c r="F14" s="8">
        <f t="shared" si="1"/>
        <v>562</v>
      </c>
      <c r="G14" s="8">
        <v>0</v>
      </c>
      <c r="H14" s="8">
        <v>0</v>
      </c>
      <c r="I14" s="8">
        <f t="shared" si="2"/>
        <v>2022</v>
      </c>
    </row>
    <row r="15" ht="25" customHeight="1" spans="1:9">
      <c r="A15" s="8">
        <v>13</v>
      </c>
      <c r="B15" s="8" t="s">
        <v>22</v>
      </c>
      <c r="C15" s="8">
        <v>0</v>
      </c>
      <c r="D15" s="8">
        <v>1</v>
      </c>
      <c r="E15" s="8">
        <f t="shared" si="0"/>
        <v>0</v>
      </c>
      <c r="F15" s="8">
        <f t="shared" si="1"/>
        <v>562</v>
      </c>
      <c r="G15" s="8">
        <v>1</v>
      </c>
      <c r="H15" s="8">
        <v>80</v>
      </c>
      <c r="I15" s="8">
        <f t="shared" si="2"/>
        <v>642</v>
      </c>
    </row>
    <row r="16" ht="36" customHeight="1" spans="1:9">
      <c r="A16" s="12" t="s">
        <v>23</v>
      </c>
      <c r="B16" s="13"/>
      <c r="C16" s="14">
        <f t="shared" ref="C16:I16" si="3">SUM(C3:C15)</f>
        <v>20</v>
      </c>
      <c r="D16" s="14">
        <f t="shared" si="3"/>
        <v>33</v>
      </c>
      <c r="E16" s="14">
        <f t="shared" si="3"/>
        <v>14600</v>
      </c>
      <c r="F16" s="14">
        <f t="shared" si="3"/>
        <v>18546</v>
      </c>
      <c r="G16" s="14">
        <f t="shared" si="3"/>
        <v>10</v>
      </c>
      <c r="H16" s="14">
        <f t="shared" si="3"/>
        <v>800</v>
      </c>
      <c r="I16" s="14">
        <f t="shared" si="3"/>
        <v>33946</v>
      </c>
    </row>
  </sheetData>
  <mergeCells count="2">
    <mergeCell ref="A1:I1"/>
    <mergeCell ref="A16:B16"/>
  </mergeCells>
  <pageMargins left="0.751388888888889" right="0.751388888888889" top="0.802777777777778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9" sqref="E9"/>
    </sheetView>
  </sheetViews>
  <sheetFormatPr defaultColWidth="9" defaultRowHeight="13.5"/>
  <cols>
    <col min="1" max="1" width="7" customWidth="1"/>
    <col min="2" max="2" width="13.25" customWidth="1"/>
    <col min="3" max="3" width="12.25" customWidth="1"/>
    <col min="4" max="4" width="7.5" customWidth="1"/>
    <col min="5" max="5" width="7.75" customWidth="1"/>
    <col min="6" max="6" width="9.25" customWidth="1"/>
    <col min="7" max="7" width="13.25" customWidth="1"/>
    <col min="8" max="8" width="10.75" customWidth="1"/>
    <col min="9" max="9" width="11" customWidth="1"/>
    <col min="10" max="10" width="9.375"/>
    <col min="12" max="12" width="15.25" customWidth="1"/>
  </cols>
  <sheetData>
    <row r="1" ht="39" customHeight="1" spans="1:1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0" customHeight="1" spans="1:12">
      <c r="A2" s="2" t="s">
        <v>27</v>
      </c>
      <c r="B2" s="2" t="s">
        <v>37</v>
      </c>
      <c r="C2" s="2" t="s">
        <v>38</v>
      </c>
      <c r="D2" s="2" t="s">
        <v>30</v>
      </c>
      <c r="E2" s="2" t="s">
        <v>31</v>
      </c>
      <c r="F2" s="2" t="s">
        <v>39</v>
      </c>
      <c r="G2" s="2" t="s">
        <v>40</v>
      </c>
      <c r="H2" s="2" t="s">
        <v>48</v>
      </c>
      <c r="I2" s="2" t="s">
        <v>49</v>
      </c>
      <c r="J2" s="2" t="s">
        <v>7</v>
      </c>
      <c r="K2" s="2" t="s">
        <v>41</v>
      </c>
      <c r="L2" s="2" t="s">
        <v>9</v>
      </c>
    </row>
    <row r="3" ht="25" customHeight="1" spans="1:12">
      <c r="A3" s="3" t="s">
        <v>10</v>
      </c>
      <c r="B3" s="4">
        <v>2</v>
      </c>
      <c r="C3" s="4">
        <v>1</v>
      </c>
      <c r="D3" s="5">
        <v>0</v>
      </c>
      <c r="E3" s="5">
        <v>0</v>
      </c>
      <c r="F3" s="4">
        <f t="shared" ref="F3:F16" si="0">B3*780</f>
        <v>1560</v>
      </c>
      <c r="G3" s="5">
        <f t="shared" ref="G3:G16" si="1">C3*562</f>
        <v>562</v>
      </c>
      <c r="H3" s="5">
        <f t="shared" ref="H3:H16" si="2">B3*200</f>
        <v>400</v>
      </c>
      <c r="I3" s="5">
        <f t="shared" ref="I3:I16" si="3">C3*100</f>
        <v>100</v>
      </c>
      <c r="J3" s="4">
        <v>1</v>
      </c>
      <c r="K3" s="4">
        <v>80</v>
      </c>
      <c r="L3" s="6">
        <f t="shared" ref="L3:L16" si="4">F3+G3+K3+H3+I3</f>
        <v>2702</v>
      </c>
    </row>
    <row r="4" ht="25" customHeight="1" spans="1:12">
      <c r="A4" s="3" t="s">
        <v>11</v>
      </c>
      <c r="B4" s="4">
        <v>2</v>
      </c>
      <c r="C4" s="4">
        <v>4</v>
      </c>
      <c r="D4" s="5">
        <v>0</v>
      </c>
      <c r="E4" s="5">
        <v>0</v>
      </c>
      <c r="F4" s="4">
        <f t="shared" si="0"/>
        <v>1560</v>
      </c>
      <c r="G4" s="5">
        <f t="shared" si="1"/>
        <v>2248</v>
      </c>
      <c r="H4" s="5">
        <f t="shared" si="2"/>
        <v>400</v>
      </c>
      <c r="I4" s="5">
        <f t="shared" si="3"/>
        <v>400</v>
      </c>
      <c r="J4" s="4">
        <v>0</v>
      </c>
      <c r="K4" s="4">
        <v>0</v>
      </c>
      <c r="L4" s="6">
        <f t="shared" si="4"/>
        <v>4608</v>
      </c>
    </row>
    <row r="5" ht="25" customHeight="1" spans="1:12">
      <c r="A5" s="3" t="s">
        <v>12</v>
      </c>
      <c r="B5" s="4">
        <v>4</v>
      </c>
      <c r="C5" s="4">
        <v>3</v>
      </c>
      <c r="D5" s="5">
        <v>0</v>
      </c>
      <c r="E5" s="5">
        <v>0</v>
      </c>
      <c r="F5" s="4">
        <f t="shared" si="0"/>
        <v>3120</v>
      </c>
      <c r="G5" s="5">
        <f t="shared" si="1"/>
        <v>1686</v>
      </c>
      <c r="H5" s="5">
        <f t="shared" si="2"/>
        <v>800</v>
      </c>
      <c r="I5" s="5">
        <f t="shared" si="3"/>
        <v>300</v>
      </c>
      <c r="J5" s="4">
        <v>0</v>
      </c>
      <c r="K5" s="4">
        <v>0</v>
      </c>
      <c r="L5" s="6">
        <f t="shared" si="4"/>
        <v>5906</v>
      </c>
    </row>
    <row r="6" ht="25" customHeight="1" spans="1:12">
      <c r="A6" s="4" t="s">
        <v>13</v>
      </c>
      <c r="B6" s="4">
        <v>0</v>
      </c>
      <c r="C6" s="4">
        <v>3</v>
      </c>
      <c r="D6" s="5">
        <v>0</v>
      </c>
      <c r="E6" s="5">
        <v>0</v>
      </c>
      <c r="F6" s="4">
        <f t="shared" si="0"/>
        <v>0</v>
      </c>
      <c r="G6" s="5">
        <f t="shared" si="1"/>
        <v>1686</v>
      </c>
      <c r="H6" s="5">
        <f t="shared" si="2"/>
        <v>0</v>
      </c>
      <c r="I6" s="5">
        <f t="shared" si="3"/>
        <v>300</v>
      </c>
      <c r="J6" s="4">
        <v>1</v>
      </c>
      <c r="K6" s="4">
        <v>80</v>
      </c>
      <c r="L6" s="6">
        <f t="shared" si="4"/>
        <v>2066</v>
      </c>
    </row>
    <row r="7" ht="25" customHeight="1" spans="1:12">
      <c r="A7" s="3" t="s">
        <v>14</v>
      </c>
      <c r="B7" s="4">
        <v>0</v>
      </c>
      <c r="C7" s="4">
        <v>1</v>
      </c>
      <c r="D7" s="5">
        <v>0</v>
      </c>
      <c r="E7" s="5">
        <v>0</v>
      </c>
      <c r="F7" s="4">
        <f t="shared" si="0"/>
        <v>0</v>
      </c>
      <c r="G7" s="5">
        <f t="shared" si="1"/>
        <v>562</v>
      </c>
      <c r="H7" s="5">
        <f t="shared" si="2"/>
        <v>0</v>
      </c>
      <c r="I7" s="5">
        <f t="shared" si="3"/>
        <v>100</v>
      </c>
      <c r="J7" s="4">
        <v>0</v>
      </c>
      <c r="K7" s="4">
        <v>0</v>
      </c>
      <c r="L7" s="6">
        <f t="shared" si="4"/>
        <v>662</v>
      </c>
    </row>
    <row r="8" ht="25" customHeight="1" spans="1:12">
      <c r="A8" s="3" t="s">
        <v>15</v>
      </c>
      <c r="B8" s="4">
        <v>4</v>
      </c>
      <c r="C8" s="4">
        <v>7</v>
      </c>
      <c r="D8" s="5">
        <v>1</v>
      </c>
      <c r="E8" s="5">
        <v>0</v>
      </c>
      <c r="F8" s="4">
        <f t="shared" si="0"/>
        <v>3120</v>
      </c>
      <c r="G8" s="5">
        <f t="shared" si="1"/>
        <v>3934</v>
      </c>
      <c r="H8" s="5">
        <f t="shared" si="2"/>
        <v>800</v>
      </c>
      <c r="I8" s="5">
        <f t="shared" si="3"/>
        <v>700</v>
      </c>
      <c r="J8" s="4">
        <v>2</v>
      </c>
      <c r="K8" s="4">
        <v>160</v>
      </c>
      <c r="L8" s="6">
        <f t="shared" si="4"/>
        <v>8714</v>
      </c>
    </row>
    <row r="9" ht="25" customHeight="1" spans="1:12">
      <c r="A9" s="3" t="s">
        <v>16</v>
      </c>
      <c r="B9" s="4">
        <v>2</v>
      </c>
      <c r="C9" s="4">
        <v>7</v>
      </c>
      <c r="D9" s="5">
        <v>0</v>
      </c>
      <c r="E9" s="5">
        <v>0</v>
      </c>
      <c r="F9" s="4">
        <f t="shared" si="0"/>
        <v>1560</v>
      </c>
      <c r="G9" s="5">
        <f t="shared" si="1"/>
        <v>3934</v>
      </c>
      <c r="H9" s="5">
        <f t="shared" si="2"/>
        <v>400</v>
      </c>
      <c r="I9" s="5">
        <f t="shared" si="3"/>
        <v>700</v>
      </c>
      <c r="J9" s="4">
        <v>3</v>
      </c>
      <c r="K9" s="4">
        <v>240</v>
      </c>
      <c r="L9" s="6">
        <f t="shared" si="4"/>
        <v>6834</v>
      </c>
    </row>
    <row r="10" ht="25" customHeight="1" spans="1:12">
      <c r="A10" s="3" t="s">
        <v>17</v>
      </c>
      <c r="B10" s="4">
        <v>0</v>
      </c>
      <c r="C10" s="4">
        <v>3</v>
      </c>
      <c r="D10" s="5">
        <v>0</v>
      </c>
      <c r="E10" s="5">
        <v>0</v>
      </c>
      <c r="F10" s="4">
        <f t="shared" si="0"/>
        <v>0</v>
      </c>
      <c r="G10" s="5">
        <f t="shared" si="1"/>
        <v>1686</v>
      </c>
      <c r="H10" s="5">
        <f t="shared" si="2"/>
        <v>0</v>
      </c>
      <c r="I10" s="5">
        <f t="shared" si="3"/>
        <v>300</v>
      </c>
      <c r="J10" s="4">
        <v>0</v>
      </c>
      <c r="K10" s="4">
        <v>0</v>
      </c>
      <c r="L10" s="6">
        <f t="shared" si="4"/>
        <v>1986</v>
      </c>
    </row>
    <row r="11" ht="25" customHeight="1" spans="1:12">
      <c r="A11" s="3" t="s">
        <v>18</v>
      </c>
      <c r="B11" s="4">
        <v>0</v>
      </c>
      <c r="C11" s="4">
        <v>4</v>
      </c>
      <c r="D11" s="5">
        <v>1</v>
      </c>
      <c r="E11" s="5">
        <v>0</v>
      </c>
      <c r="F11" s="4">
        <f t="shared" si="0"/>
        <v>0</v>
      </c>
      <c r="G11" s="5">
        <f t="shared" si="1"/>
        <v>2248</v>
      </c>
      <c r="H11" s="5">
        <f t="shared" si="2"/>
        <v>0</v>
      </c>
      <c r="I11" s="5">
        <f t="shared" si="3"/>
        <v>400</v>
      </c>
      <c r="J11" s="4">
        <v>0</v>
      </c>
      <c r="K11" s="4">
        <v>0</v>
      </c>
      <c r="L11" s="6">
        <f t="shared" si="4"/>
        <v>2648</v>
      </c>
    </row>
    <row r="12" ht="25" customHeight="1" spans="1:12">
      <c r="A12" s="3" t="s">
        <v>19</v>
      </c>
      <c r="B12" s="4">
        <v>1</v>
      </c>
      <c r="C12" s="4">
        <v>3</v>
      </c>
      <c r="D12" s="5">
        <v>1</v>
      </c>
      <c r="E12" s="5">
        <v>0</v>
      </c>
      <c r="F12" s="4">
        <f t="shared" si="0"/>
        <v>780</v>
      </c>
      <c r="G12" s="5">
        <f t="shared" si="1"/>
        <v>1686</v>
      </c>
      <c r="H12" s="5">
        <f t="shared" si="2"/>
        <v>200</v>
      </c>
      <c r="I12" s="5">
        <f t="shared" si="3"/>
        <v>300</v>
      </c>
      <c r="J12" s="4">
        <v>1</v>
      </c>
      <c r="K12" s="4">
        <v>80</v>
      </c>
      <c r="L12" s="6">
        <f t="shared" si="4"/>
        <v>3046</v>
      </c>
    </row>
    <row r="13" ht="25" customHeight="1" spans="1:12">
      <c r="A13" s="3" t="s">
        <v>20</v>
      </c>
      <c r="B13" s="4">
        <v>1</v>
      </c>
      <c r="C13" s="4">
        <v>1</v>
      </c>
      <c r="D13" s="5">
        <v>0</v>
      </c>
      <c r="E13" s="5">
        <v>0</v>
      </c>
      <c r="F13" s="4">
        <f t="shared" si="0"/>
        <v>780</v>
      </c>
      <c r="G13" s="5">
        <f t="shared" si="1"/>
        <v>562</v>
      </c>
      <c r="H13" s="5">
        <f t="shared" si="2"/>
        <v>200</v>
      </c>
      <c r="I13" s="5">
        <f t="shared" si="3"/>
        <v>100</v>
      </c>
      <c r="J13" s="4">
        <v>0</v>
      </c>
      <c r="K13" s="4">
        <v>0</v>
      </c>
      <c r="L13" s="6">
        <f t="shared" si="4"/>
        <v>1642</v>
      </c>
    </row>
    <row r="14" ht="25" customHeight="1" spans="1:12">
      <c r="A14" s="4" t="s">
        <v>21</v>
      </c>
      <c r="B14" s="4">
        <v>2</v>
      </c>
      <c r="C14" s="4">
        <v>1</v>
      </c>
      <c r="D14" s="5">
        <v>0</v>
      </c>
      <c r="E14" s="5">
        <v>0</v>
      </c>
      <c r="F14" s="4">
        <f t="shared" si="0"/>
        <v>1560</v>
      </c>
      <c r="G14" s="5">
        <f t="shared" si="1"/>
        <v>562</v>
      </c>
      <c r="H14" s="5">
        <f t="shared" si="2"/>
        <v>400</v>
      </c>
      <c r="I14" s="5">
        <f t="shared" si="3"/>
        <v>100</v>
      </c>
      <c r="J14" s="4">
        <v>0</v>
      </c>
      <c r="K14" s="4">
        <v>0</v>
      </c>
      <c r="L14" s="6">
        <f t="shared" si="4"/>
        <v>2622</v>
      </c>
    </row>
    <row r="15" ht="25" customHeight="1" spans="1:12">
      <c r="A15" s="4" t="s">
        <v>22</v>
      </c>
      <c r="B15" s="4">
        <v>0</v>
      </c>
      <c r="C15" s="4">
        <v>1</v>
      </c>
      <c r="D15" s="5">
        <v>0</v>
      </c>
      <c r="E15" s="5">
        <v>0</v>
      </c>
      <c r="F15" s="4">
        <f t="shared" si="0"/>
        <v>0</v>
      </c>
      <c r="G15" s="5">
        <f t="shared" si="1"/>
        <v>562</v>
      </c>
      <c r="H15" s="5">
        <f t="shared" si="2"/>
        <v>0</v>
      </c>
      <c r="I15" s="5">
        <f t="shared" si="3"/>
        <v>100</v>
      </c>
      <c r="J15" s="4">
        <v>1</v>
      </c>
      <c r="K15" s="4">
        <v>80</v>
      </c>
      <c r="L15" s="6">
        <f t="shared" si="4"/>
        <v>742</v>
      </c>
    </row>
    <row r="16" ht="25" customHeight="1" spans="1:12">
      <c r="A16" s="4" t="s">
        <v>23</v>
      </c>
      <c r="B16" s="4">
        <f>SUM(B3:B15)</f>
        <v>18</v>
      </c>
      <c r="C16" s="4">
        <f>SUM(C3:C15)</f>
        <v>39</v>
      </c>
      <c r="D16" s="4">
        <v>0</v>
      </c>
      <c r="E16" s="4">
        <f>SUM(E3:E15)</f>
        <v>0</v>
      </c>
      <c r="F16" s="4">
        <f t="shared" si="0"/>
        <v>14040</v>
      </c>
      <c r="G16" s="5">
        <f t="shared" si="1"/>
        <v>21918</v>
      </c>
      <c r="H16" s="5">
        <f t="shared" si="2"/>
        <v>3600</v>
      </c>
      <c r="I16" s="5">
        <f t="shared" si="3"/>
        <v>3900</v>
      </c>
      <c r="J16" s="4">
        <f>SUM(J3:J15)</f>
        <v>9</v>
      </c>
      <c r="K16" s="4">
        <f>SUM(K3:K15)</f>
        <v>720</v>
      </c>
      <c r="L16" s="6">
        <f t="shared" si="4"/>
        <v>44178</v>
      </c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:I1"/>
    </sheetView>
  </sheetViews>
  <sheetFormatPr defaultColWidth="9" defaultRowHeight="13.5"/>
  <cols>
    <col min="1" max="1" width="7.5" customWidth="1"/>
    <col min="2" max="2" width="11.8833333333333" customWidth="1"/>
    <col min="3" max="3" width="13.5" customWidth="1"/>
    <col min="4" max="4" width="14.75" customWidth="1"/>
    <col min="5" max="5" width="14.6333333333333" customWidth="1"/>
    <col min="6" max="6" width="13.1333333333333" customWidth="1"/>
    <col min="7" max="7" width="13.6333333333333" customWidth="1"/>
    <col min="8" max="8" width="13" customWidth="1"/>
    <col min="9" max="9" width="15.5" customWidth="1"/>
    <col min="10" max="10" width="14.6333333333333" customWidth="1"/>
  </cols>
  <sheetData>
    <row r="1" ht="44" customHeight="1" spans="1:14">
      <c r="A1" s="7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4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25" customHeight="1" spans="1:9">
      <c r="A3" s="8">
        <v>1</v>
      </c>
      <c r="B3" s="10" t="s">
        <v>10</v>
      </c>
      <c r="C3" s="8">
        <v>2</v>
      </c>
      <c r="D3" s="8">
        <v>1</v>
      </c>
      <c r="E3" s="8">
        <f t="shared" ref="E3:E15" si="0">C3*730</f>
        <v>1460</v>
      </c>
      <c r="F3" s="8">
        <f t="shared" ref="F3:F15" si="1">D3*562</f>
        <v>562</v>
      </c>
      <c r="G3" s="8">
        <v>1</v>
      </c>
      <c r="H3" s="8">
        <v>80</v>
      </c>
      <c r="I3" s="8">
        <f t="shared" ref="I3:I15" si="2">E3+F3+H3</f>
        <v>2102</v>
      </c>
    </row>
    <row r="4" ht="25" customHeight="1" spans="1:9">
      <c r="A4" s="8">
        <v>2</v>
      </c>
      <c r="B4" s="10" t="s">
        <v>11</v>
      </c>
      <c r="C4" s="8">
        <v>2</v>
      </c>
      <c r="D4" s="8">
        <v>4</v>
      </c>
      <c r="E4" s="8">
        <f t="shared" si="0"/>
        <v>1460</v>
      </c>
      <c r="F4" s="8">
        <f t="shared" si="1"/>
        <v>2248</v>
      </c>
      <c r="G4" s="8">
        <v>0</v>
      </c>
      <c r="H4" s="8">
        <v>0</v>
      </c>
      <c r="I4" s="8">
        <f t="shared" si="2"/>
        <v>3708</v>
      </c>
    </row>
    <row r="5" ht="25" customHeight="1" spans="1:9">
      <c r="A5" s="8">
        <v>3</v>
      </c>
      <c r="B5" s="10" t="s">
        <v>12</v>
      </c>
      <c r="C5" s="8">
        <v>4</v>
      </c>
      <c r="D5" s="8">
        <v>1</v>
      </c>
      <c r="E5" s="8">
        <f t="shared" si="0"/>
        <v>2920</v>
      </c>
      <c r="F5" s="8">
        <f t="shared" si="1"/>
        <v>562</v>
      </c>
      <c r="G5" s="8">
        <v>0</v>
      </c>
      <c r="H5" s="8">
        <v>0</v>
      </c>
      <c r="I5" s="8">
        <f t="shared" si="2"/>
        <v>3482</v>
      </c>
    </row>
    <row r="6" ht="25" customHeight="1" spans="1:11">
      <c r="A6" s="8">
        <v>4</v>
      </c>
      <c r="B6" s="11" t="s">
        <v>13</v>
      </c>
      <c r="C6" s="8">
        <v>0</v>
      </c>
      <c r="D6" s="8">
        <v>2</v>
      </c>
      <c r="E6" s="8">
        <f t="shared" si="0"/>
        <v>0</v>
      </c>
      <c r="F6" s="8">
        <f t="shared" si="1"/>
        <v>1124</v>
      </c>
      <c r="G6" s="8">
        <v>1</v>
      </c>
      <c r="H6" s="8">
        <v>80</v>
      </c>
      <c r="I6" s="8">
        <f t="shared" si="2"/>
        <v>1204</v>
      </c>
      <c r="K6" s="15"/>
    </row>
    <row r="7" ht="25" customHeight="1" spans="1:9">
      <c r="A7" s="8">
        <v>5</v>
      </c>
      <c r="B7" s="10" t="s">
        <v>14</v>
      </c>
      <c r="C7" s="8">
        <v>0</v>
      </c>
      <c r="D7" s="8">
        <v>1</v>
      </c>
      <c r="E7" s="8">
        <f t="shared" si="0"/>
        <v>0</v>
      </c>
      <c r="F7" s="8">
        <f t="shared" si="1"/>
        <v>562</v>
      </c>
      <c r="G7" s="8">
        <v>0</v>
      </c>
      <c r="H7" s="8">
        <v>0</v>
      </c>
      <c r="I7" s="8">
        <f t="shared" si="2"/>
        <v>562</v>
      </c>
    </row>
    <row r="8" ht="25" customHeight="1" spans="1:9">
      <c r="A8" s="8">
        <v>6</v>
      </c>
      <c r="B8" s="10" t="s">
        <v>15</v>
      </c>
      <c r="C8" s="8">
        <v>4</v>
      </c>
      <c r="D8" s="8">
        <v>6</v>
      </c>
      <c r="E8" s="8">
        <f t="shared" si="0"/>
        <v>2920</v>
      </c>
      <c r="F8" s="8">
        <f t="shared" si="1"/>
        <v>3372</v>
      </c>
      <c r="G8" s="8">
        <v>2</v>
      </c>
      <c r="H8" s="8">
        <v>160</v>
      </c>
      <c r="I8" s="8">
        <f t="shared" si="2"/>
        <v>6452</v>
      </c>
    </row>
    <row r="9" ht="25" customHeight="1" spans="1:9">
      <c r="A9" s="8">
        <v>7</v>
      </c>
      <c r="B9" s="10" t="s">
        <v>16</v>
      </c>
      <c r="C9" s="8">
        <v>3</v>
      </c>
      <c r="D9" s="8">
        <v>7</v>
      </c>
      <c r="E9" s="8">
        <f t="shared" si="0"/>
        <v>2190</v>
      </c>
      <c r="F9" s="8">
        <f t="shared" si="1"/>
        <v>3934</v>
      </c>
      <c r="G9" s="8">
        <v>3</v>
      </c>
      <c r="H9" s="8">
        <v>240</v>
      </c>
      <c r="I9" s="8">
        <f t="shared" si="2"/>
        <v>6364</v>
      </c>
    </row>
    <row r="10" ht="25" customHeight="1" spans="1:9">
      <c r="A10" s="8">
        <v>8</v>
      </c>
      <c r="B10" s="10" t="s">
        <v>17</v>
      </c>
      <c r="C10" s="8">
        <v>0</v>
      </c>
      <c r="D10" s="8">
        <v>3</v>
      </c>
      <c r="E10" s="8">
        <f t="shared" si="0"/>
        <v>0</v>
      </c>
      <c r="F10" s="8">
        <f t="shared" si="1"/>
        <v>1686</v>
      </c>
      <c r="G10" s="8">
        <v>0</v>
      </c>
      <c r="H10" s="8">
        <v>0</v>
      </c>
      <c r="I10" s="8">
        <f t="shared" si="2"/>
        <v>1686</v>
      </c>
    </row>
    <row r="11" ht="25" customHeight="1" spans="1:9">
      <c r="A11" s="8">
        <v>9</v>
      </c>
      <c r="B11" s="10" t="s">
        <v>18</v>
      </c>
      <c r="C11" s="8">
        <v>0</v>
      </c>
      <c r="D11" s="8">
        <v>3</v>
      </c>
      <c r="E11" s="8">
        <f t="shared" si="0"/>
        <v>0</v>
      </c>
      <c r="F11" s="8">
        <f t="shared" si="1"/>
        <v>1686</v>
      </c>
      <c r="G11" s="8">
        <v>0</v>
      </c>
      <c r="H11" s="8">
        <v>0</v>
      </c>
      <c r="I11" s="8">
        <f t="shared" si="2"/>
        <v>1686</v>
      </c>
    </row>
    <row r="12" ht="25" customHeight="1" spans="1:9">
      <c r="A12" s="8">
        <v>10</v>
      </c>
      <c r="B12" s="10" t="s">
        <v>19</v>
      </c>
      <c r="C12" s="8">
        <v>2</v>
      </c>
      <c r="D12" s="8">
        <v>2</v>
      </c>
      <c r="E12" s="8">
        <f t="shared" si="0"/>
        <v>1460</v>
      </c>
      <c r="F12" s="8">
        <f t="shared" si="1"/>
        <v>1124</v>
      </c>
      <c r="G12" s="8">
        <v>2</v>
      </c>
      <c r="H12" s="8">
        <v>160</v>
      </c>
      <c r="I12" s="8">
        <f t="shared" si="2"/>
        <v>2744</v>
      </c>
    </row>
    <row r="13" ht="25" customHeight="1" spans="1:9">
      <c r="A13" s="8">
        <v>11</v>
      </c>
      <c r="B13" s="10" t="s">
        <v>20</v>
      </c>
      <c r="C13" s="8">
        <v>1</v>
      </c>
      <c r="D13" s="8">
        <v>1</v>
      </c>
      <c r="E13" s="8">
        <f t="shared" si="0"/>
        <v>730</v>
      </c>
      <c r="F13" s="8">
        <f t="shared" si="1"/>
        <v>562</v>
      </c>
      <c r="G13" s="8">
        <v>0</v>
      </c>
      <c r="H13" s="8">
        <v>0</v>
      </c>
      <c r="I13" s="8">
        <f t="shared" si="2"/>
        <v>1292</v>
      </c>
    </row>
    <row r="14" ht="25" customHeight="1" spans="1:9">
      <c r="A14" s="8">
        <v>12</v>
      </c>
      <c r="B14" s="8" t="s">
        <v>21</v>
      </c>
      <c r="C14" s="8">
        <v>2</v>
      </c>
      <c r="D14" s="8">
        <v>1</v>
      </c>
      <c r="E14" s="8">
        <f t="shared" si="0"/>
        <v>1460</v>
      </c>
      <c r="F14" s="8">
        <f t="shared" si="1"/>
        <v>562</v>
      </c>
      <c r="G14" s="8">
        <v>0</v>
      </c>
      <c r="H14" s="8">
        <v>0</v>
      </c>
      <c r="I14" s="8">
        <f t="shared" si="2"/>
        <v>2022</v>
      </c>
    </row>
    <row r="15" ht="25" customHeight="1" spans="1:9">
      <c r="A15" s="8">
        <v>13</v>
      </c>
      <c r="B15" s="8" t="s">
        <v>22</v>
      </c>
      <c r="C15" s="8">
        <v>0</v>
      </c>
      <c r="D15" s="8">
        <v>1</v>
      </c>
      <c r="E15" s="8">
        <f t="shared" si="0"/>
        <v>0</v>
      </c>
      <c r="F15" s="8">
        <f t="shared" si="1"/>
        <v>562</v>
      </c>
      <c r="G15" s="8">
        <v>1</v>
      </c>
      <c r="H15" s="8">
        <v>80</v>
      </c>
      <c r="I15" s="8">
        <f t="shared" si="2"/>
        <v>642</v>
      </c>
    </row>
    <row r="16" ht="36" customHeight="1" spans="1:9">
      <c r="A16" s="12" t="s">
        <v>23</v>
      </c>
      <c r="B16" s="13"/>
      <c r="C16" s="14">
        <f t="shared" ref="C16:I16" si="3">SUM(C3:C15)</f>
        <v>20</v>
      </c>
      <c r="D16" s="14">
        <f t="shared" si="3"/>
        <v>33</v>
      </c>
      <c r="E16" s="14">
        <f t="shared" si="3"/>
        <v>14600</v>
      </c>
      <c r="F16" s="14">
        <f t="shared" si="3"/>
        <v>18546</v>
      </c>
      <c r="G16" s="14">
        <f t="shared" si="3"/>
        <v>10</v>
      </c>
      <c r="H16" s="14">
        <f t="shared" si="3"/>
        <v>800</v>
      </c>
      <c r="I16" s="14">
        <f t="shared" si="3"/>
        <v>33946</v>
      </c>
    </row>
  </sheetData>
  <mergeCells count="2">
    <mergeCell ref="A1:I1"/>
    <mergeCell ref="A16:B16"/>
  </mergeCells>
  <pageMargins left="0.751388888888889" right="0.751388888888889" top="0.802777777777778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16" sqref="J16"/>
    </sheetView>
  </sheetViews>
  <sheetFormatPr defaultColWidth="9" defaultRowHeight="13.5"/>
  <cols>
    <col min="1" max="1" width="7.5" customWidth="1"/>
    <col min="2" max="2" width="11.8833333333333" customWidth="1"/>
    <col min="3" max="3" width="13.5" customWidth="1"/>
    <col min="4" max="4" width="14.75" customWidth="1"/>
    <col min="5" max="5" width="14.6333333333333" customWidth="1"/>
    <col min="6" max="6" width="13.1333333333333" customWidth="1"/>
    <col min="7" max="7" width="13.6333333333333" customWidth="1"/>
    <col min="8" max="8" width="13" customWidth="1"/>
    <col min="9" max="9" width="15.5" customWidth="1"/>
    <col min="10" max="10" width="14.6333333333333" customWidth="1"/>
  </cols>
  <sheetData>
    <row r="1" ht="44" customHeight="1" spans="1:14">
      <c r="A1" s="7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4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25" customHeight="1" spans="1:9">
      <c r="A3" s="8">
        <v>1</v>
      </c>
      <c r="B3" s="10" t="s">
        <v>10</v>
      </c>
      <c r="C3" s="8">
        <v>2</v>
      </c>
      <c r="D3" s="8">
        <v>1</v>
      </c>
      <c r="E3" s="8">
        <f t="shared" ref="E3:E15" si="0">C3*730</f>
        <v>1460</v>
      </c>
      <c r="F3" s="8">
        <f t="shared" ref="F3:F15" si="1">D3*562</f>
        <v>562</v>
      </c>
      <c r="G3" s="8">
        <v>1</v>
      </c>
      <c r="H3" s="8">
        <v>80</v>
      </c>
      <c r="I3" s="8">
        <f t="shared" ref="I3:I15" si="2">E3+F3+H3</f>
        <v>2102</v>
      </c>
    </row>
    <row r="4" ht="25" customHeight="1" spans="1:9">
      <c r="A4" s="8">
        <v>2</v>
      </c>
      <c r="B4" s="10" t="s">
        <v>11</v>
      </c>
      <c r="C4" s="8">
        <v>2</v>
      </c>
      <c r="D4" s="8">
        <v>4</v>
      </c>
      <c r="E4" s="8">
        <f t="shared" si="0"/>
        <v>1460</v>
      </c>
      <c r="F4" s="8">
        <f t="shared" si="1"/>
        <v>2248</v>
      </c>
      <c r="G4" s="8">
        <v>0</v>
      </c>
      <c r="H4" s="8">
        <v>0</v>
      </c>
      <c r="I4" s="8">
        <f t="shared" si="2"/>
        <v>3708</v>
      </c>
    </row>
    <row r="5" ht="25" customHeight="1" spans="1:9">
      <c r="A5" s="8">
        <v>3</v>
      </c>
      <c r="B5" s="10" t="s">
        <v>12</v>
      </c>
      <c r="C5" s="8">
        <v>4</v>
      </c>
      <c r="D5" s="8">
        <v>1</v>
      </c>
      <c r="E5" s="8">
        <f t="shared" si="0"/>
        <v>2920</v>
      </c>
      <c r="F5" s="8">
        <f t="shared" si="1"/>
        <v>562</v>
      </c>
      <c r="G5" s="8">
        <v>0</v>
      </c>
      <c r="H5" s="8">
        <v>0</v>
      </c>
      <c r="I5" s="8">
        <f t="shared" si="2"/>
        <v>3482</v>
      </c>
    </row>
    <row r="6" ht="25" customHeight="1" spans="1:11">
      <c r="A6" s="8">
        <v>4</v>
      </c>
      <c r="B6" s="11" t="s">
        <v>13</v>
      </c>
      <c r="C6" s="8">
        <v>0</v>
      </c>
      <c r="D6" s="8">
        <v>2</v>
      </c>
      <c r="E6" s="8">
        <f t="shared" si="0"/>
        <v>0</v>
      </c>
      <c r="F6" s="8">
        <f t="shared" si="1"/>
        <v>1124</v>
      </c>
      <c r="G6" s="8">
        <v>1</v>
      </c>
      <c r="H6" s="8">
        <v>80</v>
      </c>
      <c r="I6" s="8">
        <f t="shared" si="2"/>
        <v>1204</v>
      </c>
      <c r="K6" s="15"/>
    </row>
    <row r="7" ht="25" customHeight="1" spans="1:9">
      <c r="A7" s="8">
        <v>5</v>
      </c>
      <c r="B7" s="10" t="s">
        <v>14</v>
      </c>
      <c r="C7" s="8">
        <v>0</v>
      </c>
      <c r="D7" s="8">
        <v>1</v>
      </c>
      <c r="E7" s="8">
        <f t="shared" si="0"/>
        <v>0</v>
      </c>
      <c r="F7" s="8">
        <f t="shared" si="1"/>
        <v>562</v>
      </c>
      <c r="G7" s="8">
        <v>0</v>
      </c>
      <c r="H7" s="8">
        <v>0</v>
      </c>
      <c r="I7" s="8">
        <f t="shared" si="2"/>
        <v>562</v>
      </c>
    </row>
    <row r="8" ht="25" customHeight="1" spans="1:9">
      <c r="A8" s="8">
        <v>6</v>
      </c>
      <c r="B8" s="10" t="s">
        <v>15</v>
      </c>
      <c r="C8" s="8">
        <v>4</v>
      </c>
      <c r="D8" s="8">
        <v>6</v>
      </c>
      <c r="E8" s="8">
        <f t="shared" si="0"/>
        <v>2920</v>
      </c>
      <c r="F8" s="8">
        <f t="shared" si="1"/>
        <v>3372</v>
      </c>
      <c r="G8" s="8">
        <v>2</v>
      </c>
      <c r="H8" s="8">
        <v>160</v>
      </c>
      <c r="I8" s="8">
        <f t="shared" si="2"/>
        <v>6452</v>
      </c>
    </row>
    <row r="9" ht="25" customHeight="1" spans="1:9">
      <c r="A9" s="8">
        <v>7</v>
      </c>
      <c r="B9" s="10" t="s">
        <v>16</v>
      </c>
      <c r="C9" s="8">
        <v>3</v>
      </c>
      <c r="D9" s="8">
        <v>7</v>
      </c>
      <c r="E9" s="8">
        <f t="shared" si="0"/>
        <v>2190</v>
      </c>
      <c r="F9" s="8">
        <f t="shared" si="1"/>
        <v>3934</v>
      </c>
      <c r="G9" s="8">
        <v>3</v>
      </c>
      <c r="H9" s="8">
        <v>240</v>
      </c>
      <c r="I9" s="8">
        <f t="shared" si="2"/>
        <v>6364</v>
      </c>
    </row>
    <row r="10" ht="25" customHeight="1" spans="1:9">
      <c r="A10" s="8">
        <v>8</v>
      </c>
      <c r="B10" s="10" t="s">
        <v>17</v>
      </c>
      <c r="C10" s="8">
        <v>0</v>
      </c>
      <c r="D10" s="8">
        <v>3</v>
      </c>
      <c r="E10" s="8">
        <f t="shared" si="0"/>
        <v>0</v>
      </c>
      <c r="F10" s="8">
        <f t="shared" si="1"/>
        <v>1686</v>
      </c>
      <c r="G10" s="8">
        <v>0</v>
      </c>
      <c r="H10" s="8">
        <v>0</v>
      </c>
      <c r="I10" s="8">
        <f t="shared" si="2"/>
        <v>1686</v>
      </c>
    </row>
    <row r="11" ht="25" customHeight="1" spans="1:9">
      <c r="A11" s="8">
        <v>9</v>
      </c>
      <c r="B11" s="10" t="s">
        <v>18</v>
      </c>
      <c r="C11" s="8">
        <v>0</v>
      </c>
      <c r="D11" s="8">
        <v>3</v>
      </c>
      <c r="E11" s="8">
        <f t="shared" si="0"/>
        <v>0</v>
      </c>
      <c r="F11" s="8">
        <f t="shared" si="1"/>
        <v>1686</v>
      </c>
      <c r="G11" s="8">
        <v>0</v>
      </c>
      <c r="H11" s="8">
        <v>0</v>
      </c>
      <c r="I11" s="8">
        <f t="shared" si="2"/>
        <v>1686</v>
      </c>
    </row>
    <row r="12" ht="25" customHeight="1" spans="1:9">
      <c r="A12" s="8">
        <v>10</v>
      </c>
      <c r="B12" s="10" t="s">
        <v>19</v>
      </c>
      <c r="C12" s="8">
        <v>2</v>
      </c>
      <c r="D12" s="8">
        <v>2</v>
      </c>
      <c r="E12" s="8">
        <f t="shared" si="0"/>
        <v>1460</v>
      </c>
      <c r="F12" s="8">
        <f t="shared" si="1"/>
        <v>1124</v>
      </c>
      <c r="G12" s="8">
        <v>2</v>
      </c>
      <c r="H12" s="8">
        <v>160</v>
      </c>
      <c r="I12" s="8">
        <f t="shared" si="2"/>
        <v>2744</v>
      </c>
    </row>
    <row r="13" ht="25" customHeight="1" spans="1:9">
      <c r="A13" s="8">
        <v>11</v>
      </c>
      <c r="B13" s="10" t="s">
        <v>20</v>
      </c>
      <c r="C13" s="8">
        <v>1</v>
      </c>
      <c r="D13" s="8">
        <v>1</v>
      </c>
      <c r="E13" s="8">
        <f t="shared" si="0"/>
        <v>730</v>
      </c>
      <c r="F13" s="8">
        <f t="shared" si="1"/>
        <v>562</v>
      </c>
      <c r="G13" s="8">
        <v>0</v>
      </c>
      <c r="H13" s="8">
        <v>0</v>
      </c>
      <c r="I13" s="8">
        <f t="shared" si="2"/>
        <v>1292</v>
      </c>
    </row>
    <row r="14" ht="25" customHeight="1" spans="1:9">
      <c r="A14" s="8">
        <v>12</v>
      </c>
      <c r="B14" s="8" t="s">
        <v>21</v>
      </c>
      <c r="C14" s="8">
        <v>2</v>
      </c>
      <c r="D14" s="8">
        <v>1</v>
      </c>
      <c r="E14" s="8">
        <f t="shared" si="0"/>
        <v>1460</v>
      </c>
      <c r="F14" s="8">
        <f t="shared" si="1"/>
        <v>562</v>
      </c>
      <c r="G14" s="8">
        <v>0</v>
      </c>
      <c r="H14" s="8">
        <v>0</v>
      </c>
      <c r="I14" s="8">
        <f t="shared" si="2"/>
        <v>2022</v>
      </c>
    </row>
    <row r="15" ht="25" customHeight="1" spans="1:9">
      <c r="A15" s="8">
        <v>13</v>
      </c>
      <c r="B15" s="8" t="s">
        <v>22</v>
      </c>
      <c r="C15" s="8">
        <v>0</v>
      </c>
      <c r="D15" s="8">
        <v>1</v>
      </c>
      <c r="E15" s="8">
        <f t="shared" si="0"/>
        <v>0</v>
      </c>
      <c r="F15" s="8">
        <f t="shared" si="1"/>
        <v>562</v>
      </c>
      <c r="G15" s="8">
        <v>1</v>
      </c>
      <c r="H15" s="8">
        <v>80</v>
      </c>
      <c r="I15" s="8">
        <f t="shared" si="2"/>
        <v>642</v>
      </c>
    </row>
    <row r="16" ht="36" customHeight="1" spans="1:9">
      <c r="A16" s="12" t="s">
        <v>23</v>
      </c>
      <c r="B16" s="13"/>
      <c r="C16" s="14">
        <f t="shared" ref="C16:I16" si="3">SUM(C3:C15)</f>
        <v>20</v>
      </c>
      <c r="D16" s="14">
        <f t="shared" si="3"/>
        <v>33</v>
      </c>
      <c r="E16" s="14">
        <f t="shared" si="3"/>
        <v>14600</v>
      </c>
      <c r="F16" s="14">
        <f t="shared" si="3"/>
        <v>18546</v>
      </c>
      <c r="G16" s="14">
        <f t="shared" si="3"/>
        <v>10</v>
      </c>
      <c r="H16" s="14">
        <f t="shared" si="3"/>
        <v>800</v>
      </c>
      <c r="I16" s="14">
        <f t="shared" si="3"/>
        <v>33946</v>
      </c>
    </row>
  </sheetData>
  <mergeCells count="2">
    <mergeCell ref="A1:I1"/>
    <mergeCell ref="A16:B16"/>
  </mergeCells>
  <pageMargins left="0.751388888888889" right="0.751388888888889" top="0.802777777777778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M16" sqref="M16"/>
    </sheetView>
  </sheetViews>
  <sheetFormatPr defaultColWidth="9" defaultRowHeight="13.5"/>
  <cols>
    <col min="1" max="1" width="7" customWidth="1"/>
    <col min="2" max="3" width="8.375" customWidth="1"/>
    <col min="4" max="4" width="5" customWidth="1"/>
    <col min="5" max="5" width="5.125" customWidth="1"/>
    <col min="6" max="6" width="13.125" customWidth="1"/>
    <col min="7" max="7" width="10.625" customWidth="1"/>
    <col min="8" max="8" width="9.25" customWidth="1"/>
    <col min="9" max="9" width="8" customWidth="1"/>
    <col min="10" max="10" width="12.125" customWidth="1"/>
    <col min="11" max="11" width="13.375" customWidth="1"/>
    <col min="12" max="12" width="9" customWidth="1"/>
    <col min="13" max="13" width="9.375"/>
  </cols>
  <sheetData>
    <row r="1" ht="46" customHeight="1" spans="1:1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0" customHeight="1" spans="1:12">
      <c r="A2" s="2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7</v>
      </c>
      <c r="I2" s="2" t="s">
        <v>8</v>
      </c>
      <c r="J2" s="2" t="s">
        <v>34</v>
      </c>
      <c r="K2" s="2" t="s">
        <v>35</v>
      </c>
      <c r="L2" s="2" t="s">
        <v>9</v>
      </c>
    </row>
    <row r="3" ht="25" customHeight="1" spans="1:12">
      <c r="A3" s="3" t="s">
        <v>10</v>
      </c>
      <c r="B3" s="4">
        <v>2</v>
      </c>
      <c r="C3" s="4">
        <v>1</v>
      </c>
      <c r="D3" s="5">
        <v>0</v>
      </c>
      <c r="E3" s="5">
        <v>0</v>
      </c>
      <c r="F3" s="4">
        <f t="shared" ref="F3:F16" si="0">B3*780</f>
        <v>1560</v>
      </c>
      <c r="G3" s="5">
        <f t="shared" ref="G3:G16" si="1">C3*562</f>
        <v>562</v>
      </c>
      <c r="H3" s="4">
        <v>1</v>
      </c>
      <c r="I3" s="4">
        <v>80</v>
      </c>
      <c r="J3" s="6">
        <f t="shared" ref="J3:J16" si="2">(B3+C3)*100</f>
        <v>300</v>
      </c>
      <c r="K3" s="6">
        <f t="shared" ref="K3:K16" si="3">B3*150</f>
        <v>300</v>
      </c>
      <c r="L3" s="6">
        <f>F3+G3+I3+J3+K3</f>
        <v>2802</v>
      </c>
    </row>
    <row r="4" ht="25" customHeight="1" spans="1:12">
      <c r="A4" s="3" t="s">
        <v>11</v>
      </c>
      <c r="B4" s="4">
        <v>2</v>
      </c>
      <c r="C4" s="4">
        <v>4</v>
      </c>
      <c r="D4" s="5">
        <v>0</v>
      </c>
      <c r="E4" s="5">
        <v>0</v>
      </c>
      <c r="F4" s="4">
        <f t="shared" si="0"/>
        <v>1560</v>
      </c>
      <c r="G4" s="5">
        <f t="shared" si="1"/>
        <v>2248</v>
      </c>
      <c r="H4" s="4">
        <v>0</v>
      </c>
      <c r="I4" s="4">
        <v>0</v>
      </c>
      <c r="J4" s="6">
        <f t="shared" si="2"/>
        <v>600</v>
      </c>
      <c r="K4" s="6">
        <f t="shared" si="3"/>
        <v>300</v>
      </c>
      <c r="L4" s="6">
        <f t="shared" ref="L4:L16" si="4">F4+G4+I4+J4+K4</f>
        <v>4708</v>
      </c>
    </row>
    <row r="5" ht="25" customHeight="1" spans="1:12">
      <c r="A5" s="3" t="s">
        <v>12</v>
      </c>
      <c r="B5" s="4">
        <v>4</v>
      </c>
      <c r="C5" s="4">
        <v>3</v>
      </c>
      <c r="D5" s="5">
        <v>2</v>
      </c>
      <c r="E5" s="5">
        <v>0</v>
      </c>
      <c r="F5" s="4">
        <f t="shared" si="0"/>
        <v>3120</v>
      </c>
      <c r="G5" s="5">
        <f t="shared" si="1"/>
        <v>1686</v>
      </c>
      <c r="H5" s="4">
        <v>0</v>
      </c>
      <c r="I5" s="4">
        <v>0</v>
      </c>
      <c r="J5" s="6">
        <f t="shared" si="2"/>
        <v>700</v>
      </c>
      <c r="K5" s="6">
        <f t="shared" si="3"/>
        <v>600</v>
      </c>
      <c r="L5" s="6">
        <f t="shared" si="4"/>
        <v>6106</v>
      </c>
    </row>
    <row r="6" ht="25" customHeight="1" spans="1:12">
      <c r="A6" s="4" t="s">
        <v>13</v>
      </c>
      <c r="B6" s="4">
        <v>0</v>
      </c>
      <c r="C6" s="4">
        <v>3</v>
      </c>
      <c r="D6" s="5">
        <v>1</v>
      </c>
      <c r="E6" s="5">
        <v>0</v>
      </c>
      <c r="F6" s="4">
        <f t="shared" si="0"/>
        <v>0</v>
      </c>
      <c r="G6" s="5">
        <f t="shared" si="1"/>
        <v>1686</v>
      </c>
      <c r="H6" s="4">
        <v>1</v>
      </c>
      <c r="I6" s="4">
        <v>80</v>
      </c>
      <c r="J6" s="6">
        <f t="shared" si="2"/>
        <v>300</v>
      </c>
      <c r="K6" s="6">
        <f t="shared" si="3"/>
        <v>0</v>
      </c>
      <c r="L6" s="6">
        <f t="shared" si="4"/>
        <v>2066</v>
      </c>
    </row>
    <row r="7" ht="25" customHeight="1" spans="1:12">
      <c r="A7" s="3" t="s">
        <v>14</v>
      </c>
      <c r="B7" s="4">
        <v>0</v>
      </c>
      <c r="C7" s="4">
        <v>1</v>
      </c>
      <c r="D7" s="5">
        <v>0</v>
      </c>
      <c r="E7" s="5">
        <v>0</v>
      </c>
      <c r="F7" s="4">
        <f t="shared" si="0"/>
        <v>0</v>
      </c>
      <c r="G7" s="5">
        <f t="shared" si="1"/>
        <v>562</v>
      </c>
      <c r="H7" s="4">
        <v>0</v>
      </c>
      <c r="I7" s="4">
        <v>0</v>
      </c>
      <c r="J7" s="6">
        <f t="shared" si="2"/>
        <v>100</v>
      </c>
      <c r="K7" s="6">
        <f t="shared" si="3"/>
        <v>0</v>
      </c>
      <c r="L7" s="6">
        <f t="shared" si="4"/>
        <v>662</v>
      </c>
    </row>
    <row r="8" ht="25" customHeight="1" spans="1:12">
      <c r="A8" s="3" t="s">
        <v>15</v>
      </c>
      <c r="B8" s="4">
        <v>4</v>
      </c>
      <c r="C8" s="4">
        <v>6</v>
      </c>
      <c r="D8" s="5">
        <v>0</v>
      </c>
      <c r="E8" s="5">
        <v>0</v>
      </c>
      <c r="F8" s="4">
        <f t="shared" si="0"/>
        <v>3120</v>
      </c>
      <c r="G8" s="5">
        <f t="shared" si="1"/>
        <v>3372</v>
      </c>
      <c r="H8" s="4">
        <v>2</v>
      </c>
      <c r="I8" s="4">
        <v>160</v>
      </c>
      <c r="J8" s="6">
        <f t="shared" si="2"/>
        <v>1000</v>
      </c>
      <c r="K8" s="6">
        <f t="shared" si="3"/>
        <v>600</v>
      </c>
      <c r="L8" s="6">
        <f t="shared" si="4"/>
        <v>8252</v>
      </c>
    </row>
    <row r="9" ht="25" customHeight="1" spans="1:12">
      <c r="A9" s="3" t="s">
        <v>16</v>
      </c>
      <c r="B9" s="4">
        <v>3</v>
      </c>
      <c r="C9" s="4">
        <v>7</v>
      </c>
      <c r="D9" s="5">
        <v>0</v>
      </c>
      <c r="E9" s="5">
        <v>0</v>
      </c>
      <c r="F9" s="4">
        <f t="shared" si="0"/>
        <v>2340</v>
      </c>
      <c r="G9" s="5">
        <f t="shared" si="1"/>
        <v>3934</v>
      </c>
      <c r="H9" s="4">
        <v>3</v>
      </c>
      <c r="I9" s="4">
        <v>240</v>
      </c>
      <c r="J9" s="6">
        <f t="shared" si="2"/>
        <v>1000</v>
      </c>
      <c r="K9" s="6">
        <f t="shared" si="3"/>
        <v>450</v>
      </c>
      <c r="L9" s="6">
        <f t="shared" si="4"/>
        <v>7964</v>
      </c>
    </row>
    <row r="10" ht="25" customHeight="1" spans="1:12">
      <c r="A10" s="3" t="s">
        <v>17</v>
      </c>
      <c r="B10" s="4">
        <v>0</v>
      </c>
      <c r="C10" s="4">
        <v>3</v>
      </c>
      <c r="D10" s="5">
        <v>0</v>
      </c>
      <c r="E10" s="5">
        <v>0</v>
      </c>
      <c r="F10" s="4">
        <f t="shared" si="0"/>
        <v>0</v>
      </c>
      <c r="G10" s="5">
        <f t="shared" si="1"/>
        <v>1686</v>
      </c>
      <c r="H10" s="4">
        <v>0</v>
      </c>
      <c r="I10" s="4">
        <v>0</v>
      </c>
      <c r="J10" s="6">
        <f t="shared" si="2"/>
        <v>300</v>
      </c>
      <c r="K10" s="6">
        <f t="shared" si="3"/>
        <v>0</v>
      </c>
      <c r="L10" s="6">
        <f t="shared" si="4"/>
        <v>1986</v>
      </c>
    </row>
    <row r="11" ht="25" customHeight="1" spans="1:12">
      <c r="A11" s="3" t="s">
        <v>18</v>
      </c>
      <c r="B11" s="4">
        <v>0</v>
      </c>
      <c r="C11" s="4">
        <v>3</v>
      </c>
      <c r="D11" s="5">
        <v>0</v>
      </c>
      <c r="E11" s="5">
        <v>0</v>
      </c>
      <c r="F11" s="4">
        <f t="shared" si="0"/>
        <v>0</v>
      </c>
      <c r="G11" s="5">
        <f t="shared" si="1"/>
        <v>1686</v>
      </c>
      <c r="H11" s="4">
        <v>0</v>
      </c>
      <c r="I11" s="4">
        <v>0</v>
      </c>
      <c r="J11" s="6">
        <f t="shared" si="2"/>
        <v>300</v>
      </c>
      <c r="K11" s="6">
        <f t="shared" si="3"/>
        <v>0</v>
      </c>
      <c r="L11" s="6">
        <f t="shared" si="4"/>
        <v>1986</v>
      </c>
    </row>
    <row r="12" ht="25" customHeight="1" spans="1:12">
      <c r="A12" s="3" t="s">
        <v>19</v>
      </c>
      <c r="B12" s="4">
        <v>2</v>
      </c>
      <c r="C12" s="4">
        <v>2</v>
      </c>
      <c r="D12" s="5">
        <v>0</v>
      </c>
      <c r="E12" s="5">
        <v>0</v>
      </c>
      <c r="F12" s="4">
        <f t="shared" si="0"/>
        <v>1560</v>
      </c>
      <c r="G12" s="5">
        <f t="shared" si="1"/>
        <v>1124</v>
      </c>
      <c r="H12" s="4">
        <v>2</v>
      </c>
      <c r="I12" s="4">
        <v>160</v>
      </c>
      <c r="J12" s="6">
        <f t="shared" si="2"/>
        <v>400</v>
      </c>
      <c r="K12" s="6">
        <f t="shared" si="3"/>
        <v>300</v>
      </c>
      <c r="L12" s="6">
        <f t="shared" si="4"/>
        <v>3544</v>
      </c>
    </row>
    <row r="13" ht="25" customHeight="1" spans="1:12">
      <c r="A13" s="3" t="s">
        <v>20</v>
      </c>
      <c r="B13" s="4">
        <v>1</v>
      </c>
      <c r="C13" s="4">
        <v>1</v>
      </c>
      <c r="D13" s="5">
        <v>0</v>
      </c>
      <c r="E13" s="5">
        <v>0</v>
      </c>
      <c r="F13" s="4">
        <f t="shared" si="0"/>
        <v>780</v>
      </c>
      <c r="G13" s="5">
        <f t="shared" si="1"/>
        <v>562</v>
      </c>
      <c r="H13" s="4">
        <v>0</v>
      </c>
      <c r="I13" s="4">
        <v>0</v>
      </c>
      <c r="J13" s="6">
        <f t="shared" si="2"/>
        <v>200</v>
      </c>
      <c r="K13" s="6">
        <f t="shared" si="3"/>
        <v>150</v>
      </c>
      <c r="L13" s="6">
        <f t="shared" si="4"/>
        <v>1692</v>
      </c>
    </row>
    <row r="14" ht="25" customHeight="1" spans="1:12">
      <c r="A14" s="4" t="s">
        <v>21</v>
      </c>
      <c r="B14" s="4">
        <v>2</v>
      </c>
      <c r="C14" s="4">
        <v>1</v>
      </c>
      <c r="D14" s="5">
        <v>0</v>
      </c>
      <c r="E14" s="5">
        <v>0</v>
      </c>
      <c r="F14" s="4">
        <f t="shared" si="0"/>
        <v>1560</v>
      </c>
      <c r="G14" s="5">
        <f t="shared" si="1"/>
        <v>562</v>
      </c>
      <c r="H14" s="4">
        <v>0</v>
      </c>
      <c r="I14" s="4">
        <v>0</v>
      </c>
      <c r="J14" s="6">
        <f t="shared" si="2"/>
        <v>300</v>
      </c>
      <c r="K14" s="6">
        <f t="shared" si="3"/>
        <v>300</v>
      </c>
      <c r="L14" s="6">
        <f t="shared" si="4"/>
        <v>2722</v>
      </c>
    </row>
    <row r="15" ht="25" customHeight="1" spans="1:12">
      <c r="A15" s="4" t="s">
        <v>22</v>
      </c>
      <c r="B15" s="4">
        <v>0</v>
      </c>
      <c r="C15" s="4">
        <v>1</v>
      </c>
      <c r="D15" s="5">
        <v>0</v>
      </c>
      <c r="E15" s="5">
        <v>0</v>
      </c>
      <c r="F15" s="4">
        <f t="shared" si="0"/>
        <v>0</v>
      </c>
      <c r="G15" s="5">
        <f t="shared" si="1"/>
        <v>562</v>
      </c>
      <c r="H15" s="4">
        <v>1</v>
      </c>
      <c r="I15" s="4">
        <v>80</v>
      </c>
      <c r="J15" s="6">
        <f t="shared" si="2"/>
        <v>100</v>
      </c>
      <c r="K15" s="6">
        <f t="shared" si="3"/>
        <v>0</v>
      </c>
      <c r="L15" s="6">
        <f t="shared" si="4"/>
        <v>742</v>
      </c>
    </row>
    <row r="16" ht="25" customHeight="1" spans="1:12">
      <c r="A16" s="4" t="s">
        <v>23</v>
      </c>
      <c r="B16" s="4">
        <f>SUM(B3:B15)</f>
        <v>20</v>
      </c>
      <c r="C16" s="4">
        <f>SUM(C3:C15)</f>
        <v>36</v>
      </c>
      <c r="D16" s="4">
        <v>0</v>
      </c>
      <c r="E16" s="4">
        <v>0</v>
      </c>
      <c r="F16" s="4">
        <f t="shared" si="0"/>
        <v>15600</v>
      </c>
      <c r="G16" s="5">
        <f t="shared" si="1"/>
        <v>20232</v>
      </c>
      <c r="H16" s="4">
        <f>SUM(H3:H15)</f>
        <v>10</v>
      </c>
      <c r="I16" s="4">
        <f>SUM(I3:I15)</f>
        <v>800</v>
      </c>
      <c r="J16" s="6">
        <f t="shared" si="2"/>
        <v>5600</v>
      </c>
      <c r="K16" s="6">
        <f t="shared" si="3"/>
        <v>3000</v>
      </c>
      <c r="L16" s="6">
        <f t="shared" si="4"/>
        <v>45232</v>
      </c>
    </row>
  </sheetData>
  <mergeCells count="1">
    <mergeCell ref="A1:L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5" sqref="H5"/>
    </sheetView>
  </sheetViews>
  <sheetFormatPr defaultColWidth="9" defaultRowHeight="13.5" outlineLevelCol="7"/>
  <cols>
    <col min="1" max="1" width="7" customWidth="1"/>
    <col min="2" max="2" width="13.25" customWidth="1"/>
    <col min="3" max="3" width="12.25" customWidth="1"/>
    <col min="4" max="5" width="21.5" customWidth="1"/>
    <col min="6" max="6" width="9.25" customWidth="1"/>
    <col min="7" max="7" width="13.25" customWidth="1"/>
    <col min="8" max="8" width="19.125" customWidth="1"/>
    <col min="9" max="9" width="9.375"/>
  </cols>
  <sheetData>
    <row r="1" ht="58" customHeight="1" spans="1:8">
      <c r="A1" s="1" t="s">
        <v>36</v>
      </c>
      <c r="B1" s="1"/>
      <c r="C1" s="1"/>
      <c r="D1" s="1"/>
      <c r="E1" s="1"/>
      <c r="F1" s="1"/>
      <c r="G1" s="1"/>
      <c r="H1" s="1"/>
    </row>
    <row r="2" ht="50" customHeight="1" spans="1:8">
      <c r="A2" s="2" t="s">
        <v>27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7</v>
      </c>
      <c r="G2" s="2" t="s">
        <v>41</v>
      </c>
      <c r="H2" s="2" t="s">
        <v>9</v>
      </c>
    </row>
    <row r="3" ht="25" customHeight="1" spans="1:8">
      <c r="A3" s="3" t="s">
        <v>10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6">
        <f t="shared" ref="H3:H16" si="2">D3+E3+G3</f>
        <v>2202</v>
      </c>
    </row>
    <row r="4" ht="25" customHeight="1" spans="1:8">
      <c r="A4" s="3" t="s">
        <v>11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6">
        <f t="shared" si="2"/>
        <v>3808</v>
      </c>
    </row>
    <row r="5" ht="25" customHeight="1" spans="1:8">
      <c r="A5" s="3" t="s">
        <v>12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6">
        <f t="shared" si="2"/>
        <v>4806</v>
      </c>
    </row>
    <row r="6" ht="25" customHeight="1" spans="1:8">
      <c r="A6" s="4" t="s">
        <v>13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6">
        <f t="shared" si="2"/>
        <v>1766</v>
      </c>
    </row>
    <row r="7" ht="25" customHeight="1" spans="1:8">
      <c r="A7" s="3" t="s">
        <v>14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6">
        <f t="shared" si="2"/>
        <v>562</v>
      </c>
    </row>
    <row r="8" ht="25" customHeight="1" spans="1:8">
      <c r="A8" s="3" t="s">
        <v>15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6">
        <f t="shared" si="2"/>
        <v>6652</v>
      </c>
    </row>
    <row r="9" ht="25" customHeight="1" spans="1:8">
      <c r="A9" s="3" t="s">
        <v>16</v>
      </c>
      <c r="B9" s="4">
        <v>3</v>
      </c>
      <c r="C9" s="4">
        <v>7</v>
      </c>
      <c r="D9" s="4">
        <f t="shared" si="0"/>
        <v>2340</v>
      </c>
      <c r="E9" s="5">
        <f t="shared" si="1"/>
        <v>3934</v>
      </c>
      <c r="F9" s="4">
        <v>3</v>
      </c>
      <c r="G9" s="4">
        <v>240</v>
      </c>
      <c r="H9" s="6">
        <f t="shared" si="2"/>
        <v>6514</v>
      </c>
    </row>
    <row r="10" ht="25" customHeight="1" spans="1:8">
      <c r="A10" s="3" t="s">
        <v>17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6">
        <f t="shared" si="2"/>
        <v>1686</v>
      </c>
    </row>
    <row r="11" ht="25" customHeight="1" spans="1:8">
      <c r="A11" s="3" t="s">
        <v>18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6">
        <f t="shared" si="2"/>
        <v>1686</v>
      </c>
    </row>
    <row r="12" ht="25" customHeight="1" spans="1:8">
      <c r="A12" s="3" t="s">
        <v>19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6">
        <f t="shared" si="2"/>
        <v>1984</v>
      </c>
    </row>
    <row r="13" ht="25" customHeight="1" spans="1:8">
      <c r="A13" s="3" t="s">
        <v>20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6">
        <f t="shared" si="2"/>
        <v>1342</v>
      </c>
    </row>
    <row r="14" ht="25" customHeight="1" spans="1:8">
      <c r="A14" s="4" t="s">
        <v>21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6">
        <f t="shared" si="2"/>
        <v>2122</v>
      </c>
    </row>
    <row r="15" ht="25" customHeight="1" spans="1:8">
      <c r="A15" s="4" t="s">
        <v>22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6">
        <f t="shared" si="2"/>
        <v>642</v>
      </c>
    </row>
    <row r="16" ht="25" customHeight="1" spans="1:8">
      <c r="A16" s="4" t="s">
        <v>23</v>
      </c>
      <c r="B16" s="4">
        <f>SUM(B3:B15)</f>
        <v>19</v>
      </c>
      <c r="C16" s="4">
        <f>SUM(C3:C15)</f>
        <v>36</v>
      </c>
      <c r="D16" s="4">
        <f t="shared" si="0"/>
        <v>14820</v>
      </c>
      <c r="E16" s="5">
        <f t="shared" si="1"/>
        <v>20232</v>
      </c>
      <c r="F16" s="4">
        <f>SUM(F3:F15)</f>
        <v>9</v>
      </c>
      <c r="G16" s="4">
        <f>SUM(G3:G15)</f>
        <v>720</v>
      </c>
      <c r="H16" s="6">
        <f t="shared" si="2"/>
        <v>35772</v>
      </c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I13" sqref="I13"/>
    </sheetView>
  </sheetViews>
  <sheetFormatPr defaultColWidth="9" defaultRowHeight="13.5" outlineLevelCol="7"/>
  <cols>
    <col min="1" max="1" width="7" customWidth="1"/>
    <col min="2" max="2" width="13.25" customWidth="1"/>
    <col min="3" max="3" width="12.25" customWidth="1"/>
    <col min="4" max="5" width="21.5" customWidth="1"/>
    <col min="6" max="6" width="9.25" customWidth="1"/>
    <col min="7" max="7" width="13.25" customWidth="1"/>
    <col min="8" max="8" width="19.125" customWidth="1"/>
    <col min="9" max="9" width="9.375"/>
  </cols>
  <sheetData>
    <row r="1" ht="58" customHeight="1" spans="1:8">
      <c r="A1" s="1" t="s">
        <v>42</v>
      </c>
      <c r="B1" s="1"/>
      <c r="C1" s="1"/>
      <c r="D1" s="1"/>
      <c r="E1" s="1"/>
      <c r="F1" s="1"/>
      <c r="G1" s="1"/>
      <c r="H1" s="1"/>
    </row>
    <row r="2" ht="50" customHeight="1" spans="1:8">
      <c r="A2" s="2" t="s">
        <v>27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7</v>
      </c>
      <c r="G2" s="2" t="s">
        <v>41</v>
      </c>
      <c r="H2" s="2" t="s">
        <v>9</v>
      </c>
    </row>
    <row r="3" ht="25" customHeight="1" spans="1:8">
      <c r="A3" s="3" t="s">
        <v>10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6">
        <f t="shared" ref="H3:H16" si="2">D3+E3+G3</f>
        <v>2202</v>
      </c>
    </row>
    <row r="4" ht="25" customHeight="1" spans="1:8">
      <c r="A4" s="3" t="s">
        <v>11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6">
        <f t="shared" si="2"/>
        <v>3808</v>
      </c>
    </row>
    <row r="5" ht="25" customHeight="1" spans="1:8">
      <c r="A5" s="3" t="s">
        <v>12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6">
        <f t="shared" si="2"/>
        <v>4806</v>
      </c>
    </row>
    <row r="6" ht="25" customHeight="1" spans="1:8">
      <c r="A6" s="4" t="s">
        <v>13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6">
        <f t="shared" si="2"/>
        <v>1766</v>
      </c>
    </row>
    <row r="7" ht="25" customHeight="1" spans="1:8">
      <c r="A7" s="3" t="s">
        <v>14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6">
        <f t="shared" si="2"/>
        <v>562</v>
      </c>
    </row>
    <row r="8" ht="25" customHeight="1" spans="1:8">
      <c r="A8" s="3" t="s">
        <v>15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6">
        <f t="shared" si="2"/>
        <v>6652</v>
      </c>
    </row>
    <row r="9" ht="25" customHeight="1" spans="1:8">
      <c r="A9" s="3" t="s">
        <v>16</v>
      </c>
      <c r="B9" s="4">
        <v>3</v>
      </c>
      <c r="C9" s="4">
        <v>7</v>
      </c>
      <c r="D9" s="4">
        <f t="shared" si="0"/>
        <v>2340</v>
      </c>
      <c r="E9" s="5">
        <f t="shared" si="1"/>
        <v>3934</v>
      </c>
      <c r="F9" s="4">
        <v>3</v>
      </c>
      <c r="G9" s="4">
        <v>240</v>
      </c>
      <c r="H9" s="6">
        <f t="shared" si="2"/>
        <v>6514</v>
      </c>
    </row>
    <row r="10" ht="25" customHeight="1" spans="1:8">
      <c r="A10" s="3" t="s">
        <v>17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6">
        <f t="shared" si="2"/>
        <v>1686</v>
      </c>
    </row>
    <row r="11" ht="25" customHeight="1" spans="1:8">
      <c r="A11" s="3" t="s">
        <v>18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6">
        <f t="shared" si="2"/>
        <v>1686</v>
      </c>
    </row>
    <row r="12" ht="25" customHeight="1" spans="1:8">
      <c r="A12" s="3" t="s">
        <v>19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6">
        <f t="shared" si="2"/>
        <v>1984</v>
      </c>
    </row>
    <row r="13" ht="25" customHeight="1" spans="1:8">
      <c r="A13" s="3" t="s">
        <v>20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6">
        <f t="shared" si="2"/>
        <v>1342</v>
      </c>
    </row>
    <row r="14" ht="25" customHeight="1" spans="1:8">
      <c r="A14" s="4" t="s">
        <v>21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6">
        <f t="shared" si="2"/>
        <v>2122</v>
      </c>
    </row>
    <row r="15" ht="25" customHeight="1" spans="1:8">
      <c r="A15" s="4" t="s">
        <v>22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6">
        <f t="shared" si="2"/>
        <v>642</v>
      </c>
    </row>
    <row r="16" ht="25" customHeight="1" spans="1:8">
      <c r="A16" s="4" t="s">
        <v>23</v>
      </c>
      <c r="B16" s="4">
        <f t="shared" ref="B16:G16" si="3">SUM(B3:B15)</f>
        <v>19</v>
      </c>
      <c r="C16" s="4">
        <f t="shared" si="3"/>
        <v>36</v>
      </c>
      <c r="D16" s="4">
        <f t="shared" si="0"/>
        <v>14820</v>
      </c>
      <c r="E16" s="5">
        <f t="shared" si="1"/>
        <v>20232</v>
      </c>
      <c r="F16" s="4">
        <f t="shared" si="3"/>
        <v>9</v>
      </c>
      <c r="G16" s="4">
        <f t="shared" si="3"/>
        <v>720</v>
      </c>
      <c r="H16" s="6">
        <f t="shared" si="2"/>
        <v>35772</v>
      </c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12" sqref="E12"/>
    </sheetView>
  </sheetViews>
  <sheetFormatPr defaultColWidth="9" defaultRowHeight="13.5"/>
  <cols>
    <col min="1" max="1" width="7" customWidth="1"/>
    <col min="2" max="2" width="13.25" customWidth="1"/>
    <col min="3" max="3" width="12.25" customWidth="1"/>
    <col min="4" max="5" width="21.5" customWidth="1"/>
    <col min="6" max="6" width="9.25" customWidth="1"/>
    <col min="7" max="8" width="13.25" customWidth="1"/>
    <col min="9" max="9" width="19.125" customWidth="1"/>
    <col min="10" max="10" width="9.375"/>
  </cols>
  <sheetData>
    <row r="1" ht="58" customHeight="1" spans="1:9">
      <c r="A1" s="1" t="s">
        <v>43</v>
      </c>
      <c r="B1" s="1"/>
      <c r="C1" s="1"/>
      <c r="D1" s="1"/>
      <c r="E1" s="1"/>
      <c r="F1" s="1"/>
      <c r="G1" s="1"/>
      <c r="H1" s="1"/>
      <c r="I1" s="1"/>
    </row>
    <row r="2" ht="50" customHeight="1" spans="1:9">
      <c r="A2" s="2" t="s">
        <v>27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7</v>
      </c>
      <c r="G2" s="2" t="s">
        <v>41</v>
      </c>
      <c r="H2" s="2" t="s">
        <v>44</v>
      </c>
      <c r="I2" s="2" t="s">
        <v>9</v>
      </c>
    </row>
    <row r="3" ht="25" customHeight="1" spans="1:9">
      <c r="A3" s="3" t="s">
        <v>10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4">
        <v>540</v>
      </c>
      <c r="I3" s="6">
        <f>D3+E3+G3+H3</f>
        <v>2742</v>
      </c>
    </row>
    <row r="4" ht="25" customHeight="1" spans="1:9">
      <c r="A4" s="3" t="s">
        <v>11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4">
        <v>1080</v>
      </c>
      <c r="I4" s="6">
        <f t="shared" ref="I4:I15" si="2">D4+E4+G4+H4</f>
        <v>4888</v>
      </c>
    </row>
    <row r="5" ht="25" customHeight="1" spans="1:9">
      <c r="A5" s="3" t="s">
        <v>12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4">
        <v>1260</v>
      </c>
      <c r="I5" s="6">
        <f t="shared" si="2"/>
        <v>6066</v>
      </c>
    </row>
    <row r="6" ht="25" customHeight="1" spans="1:9">
      <c r="A6" s="4" t="s">
        <v>13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4">
        <v>540</v>
      </c>
      <c r="I6" s="6">
        <f t="shared" si="2"/>
        <v>2306</v>
      </c>
    </row>
    <row r="7" ht="25" customHeight="1" spans="1:9">
      <c r="A7" s="3" t="s">
        <v>14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4">
        <v>180</v>
      </c>
      <c r="I7" s="6">
        <f t="shared" si="2"/>
        <v>742</v>
      </c>
    </row>
    <row r="8" ht="25" customHeight="1" spans="1:9">
      <c r="A8" s="3" t="s">
        <v>15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4">
        <v>1800</v>
      </c>
      <c r="I8" s="6">
        <f t="shared" si="2"/>
        <v>8452</v>
      </c>
    </row>
    <row r="9" ht="25" customHeight="1" spans="1:9">
      <c r="A9" s="3" t="s">
        <v>16</v>
      </c>
      <c r="B9" s="4">
        <v>2</v>
      </c>
      <c r="C9" s="4">
        <v>7</v>
      </c>
      <c r="D9" s="4">
        <f t="shared" si="0"/>
        <v>1560</v>
      </c>
      <c r="E9" s="5">
        <f t="shared" si="1"/>
        <v>3934</v>
      </c>
      <c r="F9" s="4">
        <v>3</v>
      </c>
      <c r="G9" s="4">
        <v>240</v>
      </c>
      <c r="H9" s="4">
        <v>1620</v>
      </c>
      <c r="I9" s="6">
        <f t="shared" si="2"/>
        <v>7354</v>
      </c>
    </row>
    <row r="10" ht="25" customHeight="1" spans="1:9">
      <c r="A10" s="3" t="s">
        <v>17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4">
        <v>540</v>
      </c>
      <c r="I10" s="6">
        <f t="shared" si="2"/>
        <v>2226</v>
      </c>
    </row>
    <row r="11" ht="25" customHeight="1" spans="1:9">
      <c r="A11" s="3" t="s">
        <v>18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4">
        <v>540</v>
      </c>
      <c r="I11" s="6">
        <f t="shared" si="2"/>
        <v>2226</v>
      </c>
    </row>
    <row r="12" ht="25" customHeight="1" spans="1:9">
      <c r="A12" s="3" t="s">
        <v>19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4">
        <v>540</v>
      </c>
      <c r="I12" s="6">
        <f t="shared" si="2"/>
        <v>2524</v>
      </c>
    </row>
    <row r="13" ht="25" customHeight="1" spans="1:9">
      <c r="A13" s="3" t="s">
        <v>20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4">
        <v>360</v>
      </c>
      <c r="I13" s="6">
        <f t="shared" si="2"/>
        <v>1702</v>
      </c>
    </row>
    <row r="14" ht="25" customHeight="1" spans="1:9">
      <c r="A14" s="4" t="s">
        <v>21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4">
        <v>540</v>
      </c>
      <c r="I14" s="6">
        <f t="shared" si="2"/>
        <v>2662</v>
      </c>
    </row>
    <row r="15" ht="25" customHeight="1" spans="1:9">
      <c r="A15" s="4" t="s">
        <v>22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4">
        <v>180</v>
      </c>
      <c r="I15" s="6">
        <f t="shared" si="2"/>
        <v>822</v>
      </c>
    </row>
    <row r="16" ht="25" customHeight="1" spans="1:9">
      <c r="A16" s="4" t="s">
        <v>23</v>
      </c>
      <c r="B16" s="4">
        <f t="shared" ref="B16:H16" si="3">SUM(B3:B15)</f>
        <v>18</v>
      </c>
      <c r="C16" s="4">
        <f t="shared" si="3"/>
        <v>36</v>
      </c>
      <c r="D16" s="4">
        <f t="shared" si="0"/>
        <v>14040</v>
      </c>
      <c r="E16" s="5">
        <f t="shared" si="1"/>
        <v>20232</v>
      </c>
      <c r="F16" s="4">
        <f t="shared" si="3"/>
        <v>9</v>
      </c>
      <c r="G16" s="4">
        <f t="shared" si="3"/>
        <v>720</v>
      </c>
      <c r="H16" s="4">
        <v>9720</v>
      </c>
      <c r="I16" s="6">
        <f>SUM(I3:I15)</f>
        <v>44712</v>
      </c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D14" sqref="D14"/>
    </sheetView>
  </sheetViews>
  <sheetFormatPr defaultColWidth="9" defaultRowHeight="13.5" outlineLevelCol="7"/>
  <cols>
    <col min="1" max="1" width="7" customWidth="1"/>
    <col min="2" max="2" width="13.25" customWidth="1"/>
    <col min="3" max="3" width="12.25" customWidth="1"/>
    <col min="4" max="5" width="21.5" customWidth="1"/>
    <col min="6" max="6" width="9.25" customWidth="1"/>
    <col min="7" max="7" width="13.25" customWidth="1"/>
    <col min="8" max="8" width="26.125" customWidth="1"/>
    <col min="9" max="9" width="9.375"/>
  </cols>
  <sheetData>
    <row r="1" ht="39" customHeight="1" spans="1:8">
      <c r="A1" s="1" t="s">
        <v>45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27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7</v>
      </c>
      <c r="G2" s="2" t="s">
        <v>41</v>
      </c>
      <c r="H2" s="2" t="s">
        <v>9</v>
      </c>
    </row>
    <row r="3" ht="25" customHeight="1" spans="1:8">
      <c r="A3" s="3" t="s">
        <v>10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6">
        <f>D3+E3+G3</f>
        <v>2202</v>
      </c>
    </row>
    <row r="4" ht="25" customHeight="1" spans="1:8">
      <c r="A4" s="3" t="s">
        <v>11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6">
        <f t="shared" ref="H4:H16" si="2">D4+E4+G4</f>
        <v>3808</v>
      </c>
    </row>
    <row r="5" ht="25" customHeight="1" spans="1:8">
      <c r="A5" s="3" t="s">
        <v>12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6">
        <f t="shared" si="2"/>
        <v>4806</v>
      </c>
    </row>
    <row r="6" ht="25" customHeight="1" spans="1:8">
      <c r="A6" s="4" t="s">
        <v>13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6">
        <f t="shared" si="2"/>
        <v>1766</v>
      </c>
    </row>
    <row r="7" ht="25" customHeight="1" spans="1:8">
      <c r="A7" s="3" t="s">
        <v>14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6">
        <f t="shared" si="2"/>
        <v>562</v>
      </c>
    </row>
    <row r="8" ht="25" customHeight="1" spans="1:8">
      <c r="A8" s="3" t="s">
        <v>15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6">
        <f t="shared" si="2"/>
        <v>6652</v>
      </c>
    </row>
    <row r="9" ht="25" customHeight="1" spans="1:8">
      <c r="A9" s="3" t="s">
        <v>16</v>
      </c>
      <c r="B9" s="4">
        <v>2</v>
      </c>
      <c r="C9" s="4">
        <v>7</v>
      </c>
      <c r="D9" s="4">
        <f t="shared" si="0"/>
        <v>1560</v>
      </c>
      <c r="E9" s="5">
        <f t="shared" si="1"/>
        <v>3934</v>
      </c>
      <c r="F9" s="4">
        <v>3</v>
      </c>
      <c r="G9" s="4">
        <v>240</v>
      </c>
      <c r="H9" s="6">
        <f t="shared" si="2"/>
        <v>5734</v>
      </c>
    </row>
    <row r="10" ht="25" customHeight="1" spans="1:8">
      <c r="A10" s="3" t="s">
        <v>17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6">
        <f t="shared" si="2"/>
        <v>1686</v>
      </c>
    </row>
    <row r="11" ht="25" customHeight="1" spans="1:8">
      <c r="A11" s="3" t="s">
        <v>18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6">
        <f t="shared" si="2"/>
        <v>1686</v>
      </c>
    </row>
    <row r="12" ht="25" customHeight="1" spans="1:8">
      <c r="A12" s="3" t="s">
        <v>19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6">
        <f t="shared" si="2"/>
        <v>1984</v>
      </c>
    </row>
    <row r="13" ht="25" customHeight="1" spans="1:8">
      <c r="A13" s="3" t="s">
        <v>20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6">
        <f t="shared" si="2"/>
        <v>1342</v>
      </c>
    </row>
    <row r="14" ht="25" customHeight="1" spans="1:8">
      <c r="A14" s="4" t="s">
        <v>21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6">
        <f t="shared" si="2"/>
        <v>2122</v>
      </c>
    </row>
    <row r="15" ht="25" customHeight="1" spans="1:8">
      <c r="A15" s="4" t="s">
        <v>22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6">
        <f t="shared" si="2"/>
        <v>642</v>
      </c>
    </row>
    <row r="16" ht="25" customHeight="1" spans="1:8">
      <c r="A16" s="4" t="s">
        <v>23</v>
      </c>
      <c r="B16" s="4">
        <f t="shared" ref="B16:G16" si="3">SUM(B3:B15)</f>
        <v>18</v>
      </c>
      <c r="C16" s="4">
        <f t="shared" si="3"/>
        <v>36</v>
      </c>
      <c r="D16" s="4">
        <f t="shared" si="0"/>
        <v>14040</v>
      </c>
      <c r="E16" s="5">
        <f t="shared" si="1"/>
        <v>20232</v>
      </c>
      <c r="F16" s="4">
        <f t="shared" si="3"/>
        <v>9</v>
      </c>
      <c r="G16" s="4">
        <f t="shared" si="3"/>
        <v>720</v>
      </c>
      <c r="H16" s="6">
        <f t="shared" si="2"/>
        <v>34992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:H1"/>
    </sheetView>
  </sheetViews>
  <sheetFormatPr defaultColWidth="9" defaultRowHeight="13.5" outlineLevelCol="7"/>
  <cols>
    <col min="1" max="1" width="7" customWidth="1"/>
    <col min="2" max="2" width="13.25" customWidth="1"/>
    <col min="3" max="3" width="12.25" customWidth="1"/>
    <col min="4" max="5" width="21.5" customWidth="1"/>
    <col min="6" max="6" width="9.25" customWidth="1"/>
    <col min="7" max="7" width="13.25" customWidth="1"/>
    <col min="8" max="8" width="26.125" customWidth="1"/>
    <col min="9" max="9" width="9.375"/>
  </cols>
  <sheetData>
    <row r="1" ht="39" customHeight="1" spans="1:8">
      <c r="A1" s="1" t="s">
        <v>46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27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7</v>
      </c>
      <c r="G2" s="2" t="s">
        <v>41</v>
      </c>
      <c r="H2" s="2" t="s">
        <v>9</v>
      </c>
    </row>
    <row r="3" ht="25" customHeight="1" spans="1:8">
      <c r="A3" s="3" t="s">
        <v>10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6">
        <f t="shared" ref="H3:H16" si="2">D3+E3+G3</f>
        <v>2202</v>
      </c>
    </row>
    <row r="4" ht="25" customHeight="1" spans="1:8">
      <c r="A4" s="3" t="s">
        <v>11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6">
        <f t="shared" si="2"/>
        <v>3808</v>
      </c>
    </row>
    <row r="5" ht="25" customHeight="1" spans="1:8">
      <c r="A5" s="3" t="s">
        <v>12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6">
        <f t="shared" si="2"/>
        <v>4806</v>
      </c>
    </row>
    <row r="6" ht="25" customHeight="1" spans="1:8">
      <c r="A6" s="4" t="s">
        <v>13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6">
        <f t="shared" si="2"/>
        <v>1766</v>
      </c>
    </row>
    <row r="7" ht="25" customHeight="1" spans="1:8">
      <c r="A7" s="3" t="s">
        <v>14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6">
        <f t="shared" si="2"/>
        <v>562</v>
      </c>
    </row>
    <row r="8" ht="25" customHeight="1" spans="1:8">
      <c r="A8" s="3" t="s">
        <v>15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6">
        <f t="shared" si="2"/>
        <v>6652</v>
      </c>
    </row>
    <row r="9" ht="25" customHeight="1" spans="1:8">
      <c r="A9" s="3" t="s">
        <v>16</v>
      </c>
      <c r="B9" s="4">
        <v>2</v>
      </c>
      <c r="C9" s="4">
        <v>7</v>
      </c>
      <c r="D9" s="4">
        <f t="shared" si="0"/>
        <v>1560</v>
      </c>
      <c r="E9" s="5">
        <f t="shared" si="1"/>
        <v>3934</v>
      </c>
      <c r="F9" s="4">
        <v>3</v>
      </c>
      <c r="G9" s="4">
        <v>240</v>
      </c>
      <c r="H9" s="6">
        <f t="shared" si="2"/>
        <v>5734</v>
      </c>
    </row>
    <row r="10" ht="25" customHeight="1" spans="1:8">
      <c r="A10" s="3" t="s">
        <v>17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6">
        <f t="shared" si="2"/>
        <v>1686</v>
      </c>
    </row>
    <row r="11" ht="25" customHeight="1" spans="1:8">
      <c r="A11" s="3" t="s">
        <v>18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6">
        <f t="shared" si="2"/>
        <v>1686</v>
      </c>
    </row>
    <row r="12" ht="25" customHeight="1" spans="1:8">
      <c r="A12" s="3" t="s">
        <v>19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6">
        <f t="shared" si="2"/>
        <v>1984</v>
      </c>
    </row>
    <row r="13" ht="25" customHeight="1" spans="1:8">
      <c r="A13" s="3" t="s">
        <v>20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6">
        <f t="shared" si="2"/>
        <v>1342</v>
      </c>
    </row>
    <row r="14" ht="25" customHeight="1" spans="1:8">
      <c r="A14" s="4" t="s">
        <v>21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6">
        <f t="shared" si="2"/>
        <v>2122</v>
      </c>
    </row>
    <row r="15" ht="25" customHeight="1" spans="1:8">
      <c r="A15" s="4" t="s">
        <v>22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6">
        <f t="shared" si="2"/>
        <v>642</v>
      </c>
    </row>
    <row r="16" ht="25" customHeight="1" spans="1:8">
      <c r="A16" s="4" t="s">
        <v>23</v>
      </c>
      <c r="B16" s="4">
        <f t="shared" ref="B16:G16" si="3">SUM(B3:B15)</f>
        <v>18</v>
      </c>
      <c r="C16" s="4">
        <f t="shared" si="3"/>
        <v>36</v>
      </c>
      <c r="D16" s="4">
        <f t="shared" si="0"/>
        <v>14040</v>
      </c>
      <c r="E16" s="5">
        <f t="shared" si="1"/>
        <v>20232</v>
      </c>
      <c r="F16" s="4">
        <f t="shared" si="3"/>
        <v>9</v>
      </c>
      <c r="G16" s="4">
        <f t="shared" si="3"/>
        <v>720</v>
      </c>
      <c r="H16" s="6">
        <f t="shared" si="2"/>
        <v>34992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1月发放计划表 </vt:lpstr>
      <vt:lpstr>2月发放计划表 </vt:lpstr>
      <vt:lpstr>3月发放计划表</vt:lpstr>
      <vt:lpstr>4月发放计划表</vt:lpstr>
      <vt:lpstr>5月发放分配表</vt:lpstr>
      <vt:lpstr>6月发放分配表 </vt:lpstr>
      <vt:lpstr>7月发放分配表</vt:lpstr>
      <vt:lpstr>8月发放分配表</vt:lpstr>
      <vt:lpstr>9月发放分配表 </vt:lpstr>
      <vt:lpstr>10月发放分配表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2019-08-05T09:24:00Z</dcterms:created>
  <dcterms:modified xsi:type="dcterms:W3CDTF">2021-04-20T01:22:45Z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