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Print_Area" localSheetId="0">Sheet1!$A$1:$AL$17</definedName>
  </definedNames>
  <calcPr calcId="144525" concurrentCalc="0"/>
</workbook>
</file>

<file path=xl/sharedStrings.xml><?xml version="1.0" encoding="utf-8"?>
<sst xmlns="http://schemas.openxmlformats.org/spreadsheetml/2006/main" count="52" uniqueCount="52">
  <si>
    <t xml:space="preserve">  香山乡2021年植绿增绿供苗量</t>
  </si>
  <si>
    <t xml:space="preserve">                                                                                                                                       单位： 元/株、元/穴、墩、穴</t>
  </si>
  <si>
    <t>苗木接收单位</t>
  </si>
  <si>
    <t>树  种</t>
  </si>
  <si>
    <t>合计</t>
  </si>
  <si>
    <t>苹果</t>
  </si>
  <si>
    <t>杏树</t>
  </si>
  <si>
    <t>桃树</t>
  </si>
  <si>
    <t>核桃</t>
  </si>
  <si>
    <t>梨树</t>
  </si>
  <si>
    <t>云杉（红）</t>
  </si>
  <si>
    <t>云杉</t>
  </si>
  <si>
    <t>李子</t>
  </si>
  <si>
    <t>花椒</t>
  </si>
  <si>
    <t>国槐（红）</t>
  </si>
  <si>
    <t>国槐</t>
  </si>
  <si>
    <t>红叶榆</t>
  </si>
  <si>
    <t>刺槐</t>
  </si>
  <si>
    <t>旱柳</t>
  </si>
  <si>
    <t>丝棉木</t>
  </si>
  <si>
    <t>侧柏</t>
  </si>
  <si>
    <t>白蜡</t>
  </si>
  <si>
    <t>北京栾树</t>
  </si>
  <si>
    <t>香花槐</t>
  </si>
  <si>
    <t>山杏</t>
  </si>
  <si>
    <t>山桃</t>
  </si>
  <si>
    <t xml:space="preserve">红宝石海棠
</t>
  </si>
  <si>
    <t xml:space="preserve">高干金叶榆
</t>
  </si>
  <si>
    <t>桧柏球</t>
  </si>
  <si>
    <t>丁香</t>
  </si>
  <si>
    <t xml:space="preserve">重瓣榆叶梅
</t>
  </si>
  <si>
    <t>连翘</t>
  </si>
  <si>
    <t xml:space="preserve">四季玫瑰
</t>
  </si>
  <si>
    <t xml:space="preserve">鼠尾草
</t>
  </si>
  <si>
    <t xml:space="preserve">大花月季
</t>
  </si>
  <si>
    <t xml:space="preserve">八宝景天
</t>
  </si>
  <si>
    <t>水蜡</t>
  </si>
  <si>
    <t xml:space="preserve">地被菊
</t>
  </si>
  <si>
    <t>千屈菜</t>
  </si>
  <si>
    <t>马兰</t>
  </si>
  <si>
    <t>备注</t>
  </si>
  <si>
    <t>深井村</t>
  </si>
  <si>
    <t>新水村</t>
  </si>
  <si>
    <t>米粮川村</t>
  </si>
  <si>
    <t>梁水村</t>
  </si>
  <si>
    <t>景庄村</t>
  </si>
  <si>
    <t>黄泉村</t>
  </si>
  <si>
    <t>三眼井村</t>
  </si>
  <si>
    <t>红圈村</t>
  </si>
  <si>
    <t>杜进鹏合作社</t>
  </si>
  <si>
    <t>李存栋合作社</t>
  </si>
  <si>
    <t>张学统合作社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</si>
</sst>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0"/>
      <color theme="1"/>
      <name val="宋体"/>
      <charset val="134"/>
      <scheme val="minor"/>
    </font>
    <font>
      <b/>
      <sz val="8"/>
      <color rgb="FF000000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9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4" fillId="0" borderId="6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20"/>
  <sheetViews>
    <sheetView tabSelected="1" zoomScale="70" zoomScaleNormal="70" workbookViewId="0">
      <selection activeCell="AE10" sqref="AE10"/>
    </sheetView>
  </sheetViews>
  <sheetFormatPr defaultColWidth="9" defaultRowHeight="13.5"/>
  <cols>
    <col min="1" max="1" width="3.625" customWidth="1"/>
    <col min="2" max="2" width="7.75" customWidth="1"/>
    <col min="3" max="14" width="5.00833333333333" customWidth="1"/>
    <col min="15" max="15" width="7.5" customWidth="1"/>
    <col min="16" max="38" width="5.00833333333333" customWidth="1"/>
  </cols>
  <sheetData>
    <row r="1" ht="22" customHeight="1" spans="1:5">
      <c r="A1" s="2"/>
      <c r="B1" s="2"/>
      <c r="C1" s="2"/>
      <c r="D1" s="2"/>
      <c r="E1" s="2"/>
    </row>
    <row r="2" ht="27" spans="1:38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="1" customFormat="1" ht="35" customHeight="1" spans="1:38">
      <c r="A4" s="5" t="s">
        <v>2</v>
      </c>
      <c r="B4" s="6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22"/>
    </row>
    <row r="5" s="1" customFormat="1" ht="35" customHeight="1" spans="1:38">
      <c r="A5" s="8"/>
      <c r="B5" s="9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7" t="s">
        <v>14</v>
      </c>
      <c r="M5" s="17" t="s">
        <v>15</v>
      </c>
      <c r="N5" s="17" t="s">
        <v>16</v>
      </c>
      <c r="O5" s="17" t="s">
        <v>17</v>
      </c>
      <c r="P5" s="17" t="s">
        <v>18</v>
      </c>
      <c r="Q5" s="17" t="s">
        <v>19</v>
      </c>
      <c r="R5" s="17" t="s">
        <v>20</v>
      </c>
      <c r="S5" s="17" t="s">
        <v>21</v>
      </c>
      <c r="T5" s="17" t="s">
        <v>22</v>
      </c>
      <c r="U5" s="17" t="s">
        <v>23</v>
      </c>
      <c r="V5" s="17" t="s">
        <v>24</v>
      </c>
      <c r="W5" s="17" t="s">
        <v>25</v>
      </c>
      <c r="X5" s="17" t="s">
        <v>26</v>
      </c>
      <c r="Y5" s="17" t="s">
        <v>27</v>
      </c>
      <c r="Z5" s="17" t="s">
        <v>28</v>
      </c>
      <c r="AA5" s="17" t="s">
        <v>29</v>
      </c>
      <c r="AB5" s="17" t="s">
        <v>30</v>
      </c>
      <c r="AC5" s="17" t="s">
        <v>31</v>
      </c>
      <c r="AD5" s="17" t="s">
        <v>32</v>
      </c>
      <c r="AE5" s="17" t="s">
        <v>33</v>
      </c>
      <c r="AF5" s="17" t="s">
        <v>34</v>
      </c>
      <c r="AG5" s="17" t="s">
        <v>35</v>
      </c>
      <c r="AH5" s="17" t="s">
        <v>36</v>
      </c>
      <c r="AI5" s="17" t="s">
        <v>37</v>
      </c>
      <c r="AJ5" s="17" t="s">
        <v>38</v>
      </c>
      <c r="AK5" s="10" t="s">
        <v>39</v>
      </c>
      <c r="AL5" s="23" t="s">
        <v>40</v>
      </c>
    </row>
    <row r="6" ht="35" customHeight="1" spans="1:38">
      <c r="A6" s="11"/>
      <c r="B6" s="12">
        <f>SUM(B7:B17)</f>
        <v>181568</v>
      </c>
      <c r="C6" s="13">
        <f t="shared" ref="C6:AK6" si="0">SUM(C7:C17)</f>
        <v>2490</v>
      </c>
      <c r="D6" s="13">
        <f t="shared" si="0"/>
        <v>16218</v>
      </c>
      <c r="E6" s="13">
        <f t="shared" si="0"/>
        <v>10594</v>
      </c>
      <c r="F6" s="13">
        <f t="shared" si="0"/>
        <v>15880</v>
      </c>
      <c r="G6" s="13">
        <f t="shared" si="0"/>
        <v>4151</v>
      </c>
      <c r="H6" s="13">
        <f t="shared" si="0"/>
        <v>20</v>
      </c>
      <c r="I6" s="13">
        <f t="shared" si="0"/>
        <v>20368</v>
      </c>
      <c r="J6" s="13">
        <f t="shared" si="0"/>
        <v>76</v>
      </c>
      <c r="K6" s="13">
        <f t="shared" si="0"/>
        <v>8944</v>
      </c>
      <c r="L6" s="13">
        <f t="shared" si="0"/>
        <v>85</v>
      </c>
      <c r="M6" s="13">
        <f t="shared" si="0"/>
        <v>12579</v>
      </c>
      <c r="N6" s="13">
        <f t="shared" si="0"/>
        <v>10886</v>
      </c>
      <c r="O6" s="13">
        <f t="shared" si="0"/>
        <v>29182</v>
      </c>
      <c r="P6" s="13">
        <f t="shared" si="0"/>
        <v>794</v>
      </c>
      <c r="Q6" s="13">
        <f t="shared" si="0"/>
        <v>816</v>
      </c>
      <c r="R6" s="13">
        <f t="shared" si="0"/>
        <v>23</v>
      </c>
      <c r="S6" s="13">
        <f t="shared" si="0"/>
        <v>21</v>
      </c>
      <c r="T6" s="13">
        <f t="shared" si="0"/>
        <v>3</v>
      </c>
      <c r="U6" s="13">
        <f t="shared" si="0"/>
        <v>27</v>
      </c>
      <c r="V6" s="13">
        <f t="shared" si="0"/>
        <v>104</v>
      </c>
      <c r="W6" s="13">
        <f t="shared" si="0"/>
        <v>19</v>
      </c>
      <c r="X6" s="13">
        <f t="shared" si="0"/>
        <v>42</v>
      </c>
      <c r="Y6" s="13">
        <f t="shared" si="0"/>
        <v>52</v>
      </c>
      <c r="Z6" s="13">
        <f t="shared" si="0"/>
        <v>43</v>
      </c>
      <c r="AA6" s="13">
        <f t="shared" si="0"/>
        <v>26</v>
      </c>
      <c r="AB6" s="13">
        <f t="shared" si="0"/>
        <v>50</v>
      </c>
      <c r="AC6" s="13">
        <f t="shared" si="0"/>
        <v>43</v>
      </c>
      <c r="AD6" s="13">
        <f t="shared" si="0"/>
        <v>3696</v>
      </c>
      <c r="AE6" s="13">
        <f t="shared" si="0"/>
        <v>5000</v>
      </c>
      <c r="AF6" s="13">
        <f t="shared" si="0"/>
        <v>4638</v>
      </c>
      <c r="AG6" s="13">
        <f t="shared" si="0"/>
        <v>5000</v>
      </c>
      <c r="AH6" s="13">
        <f t="shared" si="0"/>
        <v>12200</v>
      </c>
      <c r="AI6" s="13">
        <f t="shared" si="0"/>
        <v>5724</v>
      </c>
      <c r="AJ6" s="13">
        <f t="shared" si="0"/>
        <v>2880</v>
      </c>
      <c r="AK6" s="13">
        <f t="shared" si="0"/>
        <v>8900</v>
      </c>
      <c r="AL6" s="11"/>
    </row>
    <row r="7" ht="35" customHeight="1" spans="1:38">
      <c r="A7" s="14" t="s">
        <v>41</v>
      </c>
      <c r="B7" s="12">
        <f>SUM(C7:AK7)</f>
        <v>5690</v>
      </c>
      <c r="C7" s="15">
        <v>400</v>
      </c>
      <c r="D7" s="15">
        <f>360+375+100</f>
        <v>835</v>
      </c>
      <c r="E7" s="15">
        <v>970</v>
      </c>
      <c r="F7" s="15">
        <v>900</v>
      </c>
      <c r="G7" s="15">
        <v>300</v>
      </c>
      <c r="H7" s="15"/>
      <c r="I7" s="15">
        <v>1885</v>
      </c>
      <c r="J7" s="15"/>
      <c r="K7" s="15">
        <v>400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1"/>
    </row>
    <row r="8" ht="35" customHeight="1" spans="1:38">
      <c r="A8" s="14" t="s">
        <v>42</v>
      </c>
      <c r="B8" s="12">
        <v>13645</v>
      </c>
      <c r="C8" s="15">
        <v>230</v>
      </c>
      <c r="D8" s="15">
        <v>3804</v>
      </c>
      <c r="E8" s="15">
        <v>2600</v>
      </c>
      <c r="F8" s="15">
        <v>1000</v>
      </c>
      <c r="G8" s="15"/>
      <c r="H8" s="15"/>
      <c r="I8" s="15">
        <v>3911</v>
      </c>
      <c r="J8" s="15"/>
      <c r="K8" s="15">
        <v>2100</v>
      </c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1"/>
    </row>
    <row r="9" ht="35" customHeight="1" spans="1:38">
      <c r="A9" s="14" t="s">
        <v>43</v>
      </c>
      <c r="B9" s="12">
        <f t="shared" ref="B8:B18" si="1">SUM(C9:AK9)</f>
        <v>4849</v>
      </c>
      <c r="C9" s="15"/>
      <c r="D9" s="15">
        <v>645</v>
      </c>
      <c r="E9" s="15">
        <v>519</v>
      </c>
      <c r="F9" s="15">
        <v>2130</v>
      </c>
      <c r="G9" s="15">
        <v>555</v>
      </c>
      <c r="H9" s="15"/>
      <c r="I9" s="15">
        <v>400</v>
      </c>
      <c r="J9" s="15"/>
      <c r="K9" s="15">
        <v>600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1"/>
    </row>
    <row r="10" ht="35" customHeight="1" spans="1:38">
      <c r="A10" s="14" t="s">
        <v>44</v>
      </c>
      <c r="B10" s="12">
        <f t="shared" si="1"/>
        <v>1289</v>
      </c>
      <c r="C10" s="15"/>
      <c r="D10" s="15">
        <v>500</v>
      </c>
      <c r="E10" s="15">
        <v>113</v>
      </c>
      <c r="F10" s="15"/>
      <c r="G10" s="15">
        <v>126</v>
      </c>
      <c r="H10" s="15"/>
      <c r="I10" s="15"/>
      <c r="J10" s="15"/>
      <c r="K10" s="15">
        <v>550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1"/>
    </row>
    <row r="11" ht="35" customHeight="1" spans="1:38">
      <c r="A11" s="14" t="s">
        <v>45</v>
      </c>
      <c r="B11" s="12">
        <f t="shared" si="1"/>
        <v>8545</v>
      </c>
      <c r="C11" s="15"/>
      <c r="D11" s="15">
        <f>529+200</f>
        <v>729</v>
      </c>
      <c r="E11" s="15">
        <f>451+604+50</f>
        <v>1105</v>
      </c>
      <c r="F11" s="15">
        <f>980+1300</f>
        <v>2280</v>
      </c>
      <c r="G11" s="15">
        <f>516+600</f>
        <v>1116</v>
      </c>
      <c r="H11" s="15"/>
      <c r="I11" s="15">
        <f>1300+1015</f>
        <v>2315</v>
      </c>
      <c r="J11" s="15"/>
      <c r="K11" s="15">
        <v>1000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1"/>
    </row>
    <row r="12" ht="35" customHeight="1" spans="1:38">
      <c r="A12" s="14" t="s">
        <v>46</v>
      </c>
      <c r="B12" s="12">
        <v>2160</v>
      </c>
      <c r="C12" s="15"/>
      <c r="D12" s="15">
        <v>1222</v>
      </c>
      <c r="E12" s="15">
        <v>111</v>
      </c>
      <c r="F12" s="15"/>
      <c r="G12" s="15">
        <v>117</v>
      </c>
      <c r="H12" s="15"/>
      <c r="I12" s="15">
        <v>10</v>
      </c>
      <c r="J12" s="15"/>
      <c r="K12" s="15">
        <v>700</v>
      </c>
      <c r="L12" s="15"/>
      <c r="M12" s="18"/>
      <c r="N12" s="18"/>
      <c r="O12" s="18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1"/>
    </row>
    <row r="13" ht="35" customHeight="1" spans="1:38">
      <c r="A13" s="14" t="s">
        <v>47</v>
      </c>
      <c r="B13" s="12">
        <v>15079</v>
      </c>
      <c r="C13" s="15">
        <v>1860</v>
      </c>
      <c r="D13" s="15">
        <f>2036+500+1000</f>
        <v>3536</v>
      </c>
      <c r="E13" s="15">
        <f>626+500</f>
        <v>1126</v>
      </c>
      <c r="F13" s="15">
        <f>4350+200+100</f>
        <v>4650</v>
      </c>
      <c r="G13" s="15">
        <f>787+150+1000</f>
        <v>1937</v>
      </c>
      <c r="H13" s="15"/>
      <c r="I13" s="15"/>
      <c r="J13" s="15">
        <v>76</v>
      </c>
      <c r="K13" s="15">
        <v>1894</v>
      </c>
      <c r="L13" s="15"/>
      <c r="M13" s="18"/>
      <c r="N13" s="18"/>
      <c r="O13" s="18"/>
      <c r="P13" s="18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1"/>
    </row>
    <row r="14" ht="35" customHeight="1" spans="1:38">
      <c r="A14" s="14" t="s">
        <v>48</v>
      </c>
      <c r="B14" s="12">
        <v>26438</v>
      </c>
      <c r="C14" s="15"/>
      <c r="D14" s="15">
        <v>4947</v>
      </c>
      <c r="E14" s="15">
        <f>1300+2750</f>
        <v>4050</v>
      </c>
      <c r="F14" s="15">
        <v>4920</v>
      </c>
      <c r="G14" s="15"/>
      <c r="H14" s="16"/>
      <c r="I14" s="15">
        <v>10827</v>
      </c>
      <c r="J14" s="15"/>
      <c r="K14" s="15">
        <v>1700</v>
      </c>
      <c r="L14" s="16"/>
      <c r="M14" s="15"/>
      <c r="N14" s="15"/>
      <c r="O14" s="15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1"/>
    </row>
    <row r="15" ht="35" customHeight="1" spans="1:38">
      <c r="A15" s="14" t="s">
        <v>49</v>
      </c>
      <c r="B15" s="12">
        <f t="shared" si="1"/>
        <v>71793</v>
      </c>
      <c r="C15" s="14"/>
      <c r="D15" s="14"/>
      <c r="E15" s="14"/>
      <c r="F15" s="14"/>
      <c r="G15" s="14"/>
      <c r="H15" s="15">
        <v>20</v>
      </c>
      <c r="I15" s="14">
        <v>20</v>
      </c>
      <c r="J15" s="14"/>
      <c r="K15" s="14"/>
      <c r="L15" s="15">
        <v>85</v>
      </c>
      <c r="M15" s="14">
        <v>1122</v>
      </c>
      <c r="N15" s="14">
        <v>6790</v>
      </c>
      <c r="O15" s="14">
        <v>14415</v>
      </c>
      <c r="P15" s="15">
        <v>534</v>
      </c>
      <c r="Q15" s="15">
        <v>316</v>
      </c>
      <c r="R15" s="15">
        <v>23</v>
      </c>
      <c r="S15" s="20">
        <v>21</v>
      </c>
      <c r="T15" s="20">
        <v>3</v>
      </c>
      <c r="U15" s="15">
        <v>27</v>
      </c>
      <c r="V15" s="15">
        <v>104</v>
      </c>
      <c r="W15" s="15">
        <v>19</v>
      </c>
      <c r="X15" s="15">
        <v>42</v>
      </c>
      <c r="Y15" s="20">
        <v>52</v>
      </c>
      <c r="Z15" s="20">
        <v>43</v>
      </c>
      <c r="AA15" s="20">
        <v>26</v>
      </c>
      <c r="AB15" s="20">
        <v>50</v>
      </c>
      <c r="AC15" s="20">
        <v>43</v>
      </c>
      <c r="AD15" s="20">
        <v>3696</v>
      </c>
      <c r="AE15" s="20">
        <v>5000</v>
      </c>
      <c r="AF15" s="20">
        <v>4638</v>
      </c>
      <c r="AG15" s="20">
        <v>5000</v>
      </c>
      <c r="AH15" s="20">
        <v>12200</v>
      </c>
      <c r="AI15" s="20">
        <v>5724</v>
      </c>
      <c r="AJ15" s="20">
        <v>2880</v>
      </c>
      <c r="AK15" s="20">
        <v>8900</v>
      </c>
      <c r="AL15" s="14"/>
    </row>
    <row r="16" ht="35" customHeight="1" spans="1:38">
      <c r="A16" s="14" t="s">
        <v>50</v>
      </c>
      <c r="B16" s="12">
        <f t="shared" si="1"/>
        <v>25729</v>
      </c>
      <c r="C16" s="14"/>
      <c r="D16" s="14"/>
      <c r="E16" s="14"/>
      <c r="F16" s="14"/>
      <c r="G16" s="14"/>
      <c r="H16" s="14"/>
      <c r="I16" s="14">
        <v>1000</v>
      </c>
      <c r="J16" s="14"/>
      <c r="K16" s="14"/>
      <c r="L16" s="14"/>
      <c r="M16" s="19">
        <v>7176</v>
      </c>
      <c r="N16" s="19">
        <v>3199</v>
      </c>
      <c r="O16" s="19">
        <v>13594</v>
      </c>
      <c r="P16" s="19">
        <v>260</v>
      </c>
      <c r="Q16" s="14">
        <v>500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</row>
    <row r="17" ht="35" customHeight="1" spans="1:38">
      <c r="A17" s="14" t="s">
        <v>51</v>
      </c>
      <c r="B17" s="12">
        <f t="shared" si="1"/>
        <v>6351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9">
        <v>4281</v>
      </c>
      <c r="N17" s="19">
        <v>897</v>
      </c>
      <c r="O17" s="19">
        <v>1173</v>
      </c>
      <c r="P17" s="14"/>
      <c r="Q17" s="21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</row>
    <row r="19" spans="2:7">
      <c r="B19" s="1"/>
      <c r="C19" s="1"/>
      <c r="D19" s="1"/>
      <c r="E19" s="1"/>
      <c r="F19" s="1"/>
      <c r="G19" s="1"/>
    </row>
    <row r="20" spans="2:7">
      <c r="B20" s="1"/>
      <c r="C20" s="1"/>
      <c r="D20" s="1"/>
      <c r="E20" s="1"/>
      <c r="F20" s="1"/>
      <c r="G20" s="1"/>
    </row>
  </sheetData>
  <mergeCells count="6">
    <mergeCell ref="A1:E1"/>
    <mergeCell ref="A2:AL2"/>
    <mergeCell ref="A3:AL3"/>
    <mergeCell ref="B4:AL4"/>
    <mergeCell ref="A4:A5"/>
    <mergeCell ref="B19:G20"/>
  </mergeCells>
  <pageMargins left="0.751388888888889" right="0.751388888888889" top="1" bottom="1" header="0.511805555555556" footer="0.511805555555556"/>
  <pageSetup paperSize="9" scale="68" orientation="landscape" horizontalDpi="600"/>
  <headerFooter>
    <oddHeader>&amp;L&amp;22附件2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陆长绒</dc:creator>
  <cp:lastModifiedBy>On my way</cp:lastModifiedBy>
  <dcterms:created xsi:type="dcterms:W3CDTF">2021-06-03T06:30:00Z</dcterms:created>
  <dcterms:modified xsi:type="dcterms:W3CDTF">2021-06-22T02:59:29Z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0DF1072116214DD6B269446676F04CD1</vt:lpwstr>
  </property>
</Properties>
</file>