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Sheet1!$A$3:$M$82</definedName>
  </definedNames>
  <calcPr calcId="144525"/>
</workbook>
</file>

<file path=xl/sharedStrings.xml><?xml version="1.0" encoding="utf-8"?>
<sst xmlns="http://schemas.openxmlformats.org/spreadsheetml/2006/main" count="669" uniqueCount="308">
  <si>
    <t>沙坡头区2022年衔接资金项目完成情况表</t>
  </si>
  <si>
    <t>序号</t>
  </si>
  <si>
    <t>项目类别及名称</t>
  </si>
  <si>
    <t>建设 性质</t>
  </si>
  <si>
    <t>实施地点</t>
  </si>
  <si>
    <t>统筹 资金（万元）</t>
  </si>
  <si>
    <t>主要建设内容及规模</t>
  </si>
  <si>
    <t>建设部门</t>
  </si>
  <si>
    <t>脱贫村</t>
  </si>
  <si>
    <t>受益人口</t>
  </si>
  <si>
    <t>受益脱贫人口</t>
  </si>
  <si>
    <t>绩效目标</t>
  </si>
  <si>
    <t>绩效评价</t>
  </si>
  <si>
    <t>完成情况</t>
  </si>
  <si>
    <t>一</t>
  </si>
  <si>
    <t>产业项目</t>
  </si>
  <si>
    <t>兴仁镇川裕村枸杞烘干色选项目</t>
  </si>
  <si>
    <t>新建</t>
  </si>
  <si>
    <t>兴仁镇川裕村</t>
  </si>
  <si>
    <t>建设日处理枸杞鲜果2500千克清洗装盘、烘干、色选车间一座，生产线一条。</t>
  </si>
  <si>
    <t xml:space="preserve">沙坡头区兴仁镇 </t>
  </si>
  <si>
    <t>川裕村</t>
  </si>
  <si>
    <t>通过建设枸杞烘干色选项目，一方面为脱贫户提供就业岗位，另一方面方便群众烘干枸杞进行出售，从而提高群众收入。</t>
  </si>
  <si>
    <t>目标完成</t>
  </si>
  <si>
    <t>已完成</t>
  </si>
  <si>
    <t>2022年沙坡头区设施农业改造提升工程</t>
  </si>
  <si>
    <t>镇罗镇、柔远镇、东园镇</t>
  </si>
  <si>
    <t>对镇罗镇、柔远镇及东园镇设施农业大棚保温墙体进行改造，提升大棚的保温性能，延长棚室使用寿命，提高设施生产安全水平，保障农业生产。</t>
  </si>
  <si>
    <t>沙坡头区柔远镇、东园镇</t>
  </si>
  <si>
    <t>通过大棚改造，提高设施生产安全水平，保障农业生产。</t>
  </si>
  <si>
    <t>常乐镇海乐村肉牛养殖园区改扩建项目</t>
  </si>
  <si>
    <t>常乐镇海乐村</t>
  </si>
  <si>
    <t>对规划的12800平方米场地进行平整,新建牛舍4栋,总面积3360平方米,值班及消毒室1栋,面积126平方米,青贮池15个共780平方米;新建室外工程包括室外硬化、室外给排水工程、室外电气工程、围墙及大门等;对海乐村2#养殖场(东区)进行改造;对康乐、海乐原养殖场74座圈舍进行改造。</t>
  </si>
  <si>
    <t>沙坡头区常乐镇</t>
  </si>
  <si>
    <t>海乐村</t>
  </si>
  <si>
    <t>通过改造养殖园区，扩大养殖，提高群众收入。</t>
  </si>
  <si>
    <t>常乐镇海乐村新建肉羊养殖场项目</t>
  </si>
  <si>
    <t>平整场地40738.32平方米，新建双列式羊舍5栋，总面积6930平方米；草料棚1栋，面积1026平方米；消毒室1栋，总面积54平方米；新建青贮池4个；新建场内室外工程包括室外硬化、室外给排水工程、室外电气工程、围墙及大门等；新建场外工程包括给水工程、供电工程、进场道路等。</t>
  </si>
  <si>
    <t>通过新建肉羊养殖园区，方便群众养殖，提高群众收入。</t>
  </si>
  <si>
    <t>宣和镇海和村新建肉羊养殖场项目</t>
  </si>
  <si>
    <t>宣和镇海和村</t>
  </si>
  <si>
    <t>新建双列式羊舍4栋，面积4224平方米；草料棚1栋，面积1296平方米；青贮池1处，面积360平方米 ；配套消毒室、管理房，室外硬化、排水、电气等。</t>
  </si>
  <si>
    <t>沙坡头区宣和镇</t>
  </si>
  <si>
    <t>海和村</t>
  </si>
  <si>
    <t>沙坡头区移民安置区肉牛出户入场基础设施以工代赈项目</t>
  </si>
  <si>
    <t>常乐镇康乐村</t>
  </si>
  <si>
    <t>康乐村新建饲草棚1栋，建筑面积2542平方米；新建钢筋混凝土青贮池1座，体积1368立方米；改建犊牛舍3600平方米。园区配备日粮机、撒料车、保定架、助产器和信息化设备工程。</t>
  </si>
  <si>
    <t>中卫市鑫沙建设有限公司</t>
  </si>
  <si>
    <t>康乐村</t>
  </si>
  <si>
    <t>富民增收到户产业奖补项目</t>
  </si>
  <si>
    <t>沙坡头区</t>
  </si>
  <si>
    <t>对辖区内种植、养殖、外出务工就业、个体经营的脱贫户和监测对象进行以奖代补。</t>
  </si>
  <si>
    <t>沙坡头区乡村振兴局</t>
  </si>
  <si>
    <t>迎水桥镇鸣沙三村乡村旅游建设项目</t>
  </si>
  <si>
    <t>迎水桥镇鸣钟村</t>
  </si>
  <si>
    <t>借助沙坡头区旅游资源培育发展鸣沙3村乡村旅游，对民宿集群、星空房车营地、农产品交易体验中心等处接通水电，铺设供水管道，架设供电线路，新建环鸣钟村道路1公里，对现有450亩果树实施嫁接改良。</t>
  </si>
  <si>
    <t>沙坡头区迎水桥镇</t>
  </si>
  <si>
    <t>鸣钟村</t>
  </si>
  <si>
    <r>
      <rPr>
        <sz val="11"/>
        <rFont val="仿宋_GB2312"/>
        <charset val="134"/>
      </rPr>
      <t>借助沙坡头区旅游资源培育发展鸣沙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村乡村旅游，提高群众收入。</t>
    </r>
  </si>
  <si>
    <t>2022年香山乡三眼井村压砂地退出产业结构调整试点项目</t>
  </si>
  <si>
    <t>香山乡三眼井村</t>
  </si>
  <si>
    <t>压砂地清砂701亩，铺设砂砾石道路工程18条总长4.245千米，增施农家肥（腐熟猪粪3立方米/亩、腐熟羊粪2立方米/亩）、机械深翻、机械旋耕668亩，铺设田间管网435.83千米，配套各类建筑物29座。</t>
  </si>
  <si>
    <t>沙坡头区香山乡</t>
  </si>
  <si>
    <t>三眼井村</t>
  </si>
  <si>
    <t>通过铺设田间管道，方便群众灌溉。</t>
  </si>
  <si>
    <t>2022年香山乡景庄村压砂地退出产业结构调整试点项目</t>
  </si>
  <si>
    <t>香山乡景庄村</t>
  </si>
  <si>
    <t>压砂地清砂810亩，铺设砂砾石道路工程3条总长3.2千米，增施农家肥（腐熟猪粪3立方米/亩、腐熟羊粪2立方米/亩）、机械深翻、机械旋耕770亩，铺设田间管网460千米，配套各类建筑物33座。</t>
  </si>
  <si>
    <t>景庄村</t>
  </si>
  <si>
    <t>永康镇双达、彩达苹果示范园建设项目</t>
  </si>
  <si>
    <t>永康镇双达村、彩达村</t>
  </si>
  <si>
    <t>砼硬化道路2条3.47千米，砂砾石路面共25条，总长13.19千米，砌护D50-1斗渠2条0.70千米，砌护D40农渠4条0.93千米；新建园区防护围栏3.52千米；苹果园区内果树配套太阳能诱虫灯160套。</t>
  </si>
  <si>
    <t>沙坡头区永康镇</t>
  </si>
  <si>
    <t>双达村、彩达村</t>
  </si>
  <si>
    <t>通过硬化园区道路，修建渠道等，方便果农灌溉果树，采摘苹果。</t>
  </si>
  <si>
    <t>永康镇双达村苹果交易市场建设项目</t>
  </si>
  <si>
    <t>永康镇双达村</t>
  </si>
  <si>
    <t>新建1#分拣库1683.3平方米，新建2#冷库1563.3平方米，配套设置地磅1个，室外场地硬化5659.4平方米，场地垫方9201.6立方米，室外土建、给排水工程，室外配套电气、监控系统及变压器。</t>
  </si>
  <si>
    <t>双达村</t>
  </si>
  <si>
    <t>通过建设苹果交易市场，方便群众出售苹果，提高果农收入。</t>
  </si>
  <si>
    <t>“三类人群”小额贷款贴息</t>
  </si>
  <si>
    <t>继续执行“两免一基”扶贫小贷政策，为按时还款、信用良好的脱贫户及监测对象兑付贷款贴息。</t>
  </si>
  <si>
    <t>鼓励脱贫户及监测户发展产业，稳定收入。提升造血功能，稳定脱贫成效。</t>
  </si>
  <si>
    <t>常乐镇康乐移民区枸杞晾晒场项目</t>
  </si>
  <si>
    <t>续建</t>
  </si>
  <si>
    <t>室外晾晒场硬化6531平方米，安装太阳能路灯6盏，配套市场交易大棚入户给水管网、水表及水表井，室外消防管网及给水、排水管网，新建伸缩大门及门洞1个。</t>
  </si>
  <si>
    <t>提高枸杞产品加工效率，进一步增加枸杞产业附加值。</t>
  </si>
  <si>
    <t>香山乡米粮川村养殖园区扩能改造项目</t>
  </si>
  <si>
    <t>香山乡米粮川村</t>
  </si>
  <si>
    <t>新建鸡舍20栋，每栋建筑面积1518.3平方米，共30366.2平方米。新建管理用房1385.9平方米。新建库房1101.0平方米。新建门房及消毒室62.2平方米。新建水泵房及锅炉房120平方米。新建料塔一座及室外工程。</t>
  </si>
  <si>
    <t>米粮川村</t>
  </si>
  <si>
    <t>提升了脱贫群众养殖发展能力，家庭收入。</t>
  </si>
  <si>
    <t>香山乡白羽种鸡养殖供水设施建设项目</t>
  </si>
  <si>
    <t>新建泵站1座，蓄水池2座，集雨池1座：铺设农渠.034千米，管道2.5千米，硬化路1.74千米等。</t>
  </si>
  <si>
    <t>保证养殖园区用水需求</t>
  </si>
  <si>
    <t>沙坡头区宣和镇海和村苹果产业园地力培肥项目</t>
  </si>
  <si>
    <t>采取“有机肥+腐熟羊肥+秸秆”的方式对园区2142亩的苹果果园土壤进行穴施。对新品种区128亩增施有机肥。</t>
  </si>
  <si>
    <t>提高土壤有机质，增加园区果品产量。</t>
  </si>
  <si>
    <t>未完成</t>
  </si>
  <si>
    <r>
      <rPr>
        <sz val="11"/>
        <rFont val="仿宋_GB2312"/>
        <charset val="129"/>
      </rPr>
      <t>沙坡头区宣和镇、永康镇9</t>
    </r>
    <r>
      <rPr>
        <sz val="11"/>
        <rFont val="宋体"/>
        <charset val="129"/>
      </rPr>
      <t>·</t>
    </r>
    <r>
      <rPr>
        <sz val="11"/>
        <rFont val="仿宋_GB2312"/>
        <charset val="129"/>
      </rPr>
      <t>08雹灾补救项目</t>
    </r>
  </si>
  <si>
    <t>宣和镇曹山、敬农、华和、喜沟、汪园村
永康镇达茂、城农、彩达、双达、永新村</t>
  </si>
  <si>
    <r>
      <rPr>
        <sz val="11"/>
        <rFont val="仿宋_GB2312"/>
        <charset val="129"/>
      </rPr>
      <t>根据苹果受灾情况，通过树体喷施“戊唑醇＋芸苔素内酯＋尿素”混合液的方式，进一步</t>
    </r>
    <r>
      <rPr>
        <sz val="11"/>
        <rFont val="宋体"/>
        <charset val="129"/>
      </rPr>
      <t>增</t>
    </r>
    <r>
      <rPr>
        <sz val="11"/>
        <rFont val="仿宋_GB2312"/>
        <charset val="129"/>
      </rPr>
      <t>强树体营养水平，提高病虫害防控能力，加快树体恢复。喷施面积2.5万亩</t>
    </r>
  </si>
  <si>
    <t>2.5亩雹灾苹果园喷施“戊唑醇＋芸苔素内酯＋尿素”混合营养液，增加树体营养积累，促进树势恢复。</t>
  </si>
  <si>
    <t>沙坡头区香山、兴仁产业结构调整配套项目</t>
  </si>
  <si>
    <t>香山乡深井村、三眼井村、兴仁镇郝集村</t>
  </si>
  <si>
    <t>郝集村：项目区砌护渠道15.39千米，其中：U60渠道5.44千米，U50-1渠道1.48千米，U40渠道8.47千米。配套各类建筑物400座，其中：0.6×2（米）斗渠口1座，D400简易农口113座，0.6×0.6（米）节制闸75座，0.6×5（米）生产桥7座，0.6×4（米）生产桥27座，U50斗渠口3座，0.5×0.5（米）简易闸32座，0.5×4（米）生产桥15座，d400×4（米）农口17座，开敞式畦田口100座，0.4×0.4（米）简易闸8座，0.4*4（米）管涵2座，跌水（跌差1-1.5（米）、D60）1座，3.0（米）宽砂砾石路面0.7千米。
三眼井村：本工程铺设de225（1.0米Pa）PE管2.36千米，de125（1.0米Pa）PE管0.31千米，配套控制阀井、排气补气阀井共计6座，镇墩12座。
深井村：本工程铺设de315（1.0米Pa）PE管1.92千米，de63（1.25米Pa）PE管0.15千米，配套控制阀井、排气补气阀井共计8座，镇墩10座。</t>
  </si>
  <si>
    <t>深井村</t>
  </si>
  <si>
    <t>提升香山乡2万亩硒甜瓜和郝集村5千亩枸杞抗旱补灌保障能力，降低群众灌溉成本，提升压砂地退出区域灌溉用水损耗，为硒甜瓜转产奠定基础，壮大村集体资产。</t>
  </si>
  <si>
    <t>沙坡头区永康镇永乐村2022发展壮大村集体经济手工面点作坊项目</t>
  </si>
  <si>
    <t>永康镇永乐村</t>
  </si>
  <si>
    <t>租赁农户闲置住房2套，购置设备。由党支部领办合作社发展面粉、面点、食用油加工，将房屋改造成加工车间、成品库、直播间、产品展区、卫生间等，新建库房300平方米。</t>
  </si>
  <si>
    <t>永乐村</t>
  </si>
  <si>
    <t>通过项目的实施，党组织作用得到发挥，有力提高基层党组织凝聚力、向心力。同时能够解决本村20名以上群众直接就业，每人每年务工按照1.5万元计算，创造群众收入合计30万元以上。还增加村集体经济收入，为永乐村自力改善基础设施建设、持续改善村级环境、实施困难群众帮扶救助奠定扎实的经济基础。</t>
  </si>
  <si>
    <t>沙坡头区苹果园增施有机肥（腐熟羊粪）项目</t>
  </si>
  <si>
    <t>宣和镇曹山等5村，永康镇永新等5村</t>
  </si>
  <si>
    <r>
      <rPr>
        <sz val="11"/>
        <rFont val="仿宋_GB2312"/>
        <charset val="129"/>
      </rPr>
      <t>按照“政府采购+农户自购”方式，对宣和、永康2个乡镇的7500亩苹果园每亩</t>
    </r>
    <r>
      <rPr>
        <sz val="11"/>
        <rFont val="宋体"/>
        <charset val="129"/>
      </rPr>
      <t>增</t>
    </r>
    <r>
      <rPr>
        <sz val="11"/>
        <rFont val="仿宋_GB2312"/>
        <charset val="129"/>
      </rPr>
      <t>施有机肥（腐熟羊粪）3吨。</t>
    </r>
  </si>
  <si>
    <t>永新村</t>
  </si>
  <si>
    <t>提高苹果单产产量，助力农户增收。</t>
  </si>
  <si>
    <t>二</t>
  </si>
  <si>
    <t>就业扶贫</t>
  </si>
  <si>
    <t>卫生香补助</t>
  </si>
  <si>
    <t>2021年-2022年康乐进宝制香厂补贴，</t>
  </si>
  <si>
    <t>提高建档立卡户收入</t>
  </si>
  <si>
    <t>三</t>
  </si>
  <si>
    <t>公益岗</t>
  </si>
  <si>
    <t>生态移民村村级公益岗补助</t>
  </si>
  <si>
    <t>2021年9月-2021年12月31日乡村公益岗位补助</t>
  </si>
  <si>
    <t>安排公益岗人员就业</t>
  </si>
  <si>
    <t>增设脱贫人口村级公益岗位</t>
  </si>
  <si>
    <t>防返贫监测员9名，生态移民村乡村公益岗位62名</t>
  </si>
  <si>
    <t>四</t>
  </si>
  <si>
    <t>健康扶贫</t>
  </si>
  <si>
    <t>五</t>
  </si>
  <si>
    <t>教育扶贫</t>
  </si>
  <si>
    <t>2022年春季学期“雨露计划”补助</t>
  </si>
  <si>
    <t>对沙坡头区脱贫户（稳定脱贫除外）和监测对象（已消除风险除外）家庭中、高职学生进行奖补。</t>
  </si>
  <si>
    <t>沙坡头区教育局</t>
  </si>
  <si>
    <t>2022年“雨露计划”就学资助</t>
  </si>
  <si>
    <t>六</t>
  </si>
  <si>
    <t>金融扶贫</t>
  </si>
  <si>
    <t>七</t>
  </si>
  <si>
    <t>生活条件改善</t>
  </si>
  <si>
    <t>八</t>
  </si>
  <si>
    <t>村基础设施</t>
  </si>
  <si>
    <t>兴仁镇拓寨村、团结村压砂地转产配套蓄水池工程</t>
  </si>
  <si>
    <t>兴仁镇拓寨村、团结村</t>
  </si>
  <si>
    <t>在兴仁镇团结村新建3.5万立方米蓄水池1座，并配套相应输配水管道；在拓寨村新建6.4万立方米蓄水池1座，并配套相应输配水管道。</t>
  </si>
  <si>
    <t>沙坡头区农业农村局</t>
  </si>
  <si>
    <t>拓寨村、团结村</t>
  </si>
  <si>
    <t>通过修建蓄水池，方便群众灌溉农作物，提高作物产量。</t>
  </si>
  <si>
    <t>兴仁镇西里村、兴盛村压砂转产配套蓄水池工程</t>
  </si>
  <si>
    <t>兴仁镇西里村、兴盛村</t>
  </si>
  <si>
    <t>在西里村新建9.84万立方米蓄水池1座，预留兴盛村田间供水管网接口，并配套相应输配水管道。</t>
  </si>
  <si>
    <t>西里村、兴盛村</t>
  </si>
  <si>
    <t>兴仁镇高庄村、王团村压砂地转产配套蓄水池工程</t>
  </si>
  <si>
    <t>兴仁镇高庄村、王团村</t>
  </si>
  <si>
    <t>在高庄村和王团村各新建9.8万立方米蓄水池1座，共2座，并配套相应输配水管道。</t>
  </si>
  <si>
    <t>高庄村、王团村</t>
  </si>
  <si>
    <t>兴仁镇东滩村压砂地转产配套蓄水池工程</t>
  </si>
  <si>
    <t>兴仁镇东滩村</t>
  </si>
  <si>
    <t>在东滩村新建7.6万立方米蓄水池1座，新建7.8万立方米蓄水池1座，并配套相应输配水管道。</t>
  </si>
  <si>
    <t>东滩村</t>
  </si>
  <si>
    <t>香山乡三眼井至窑窑门公路改建工程</t>
  </si>
  <si>
    <t>项目全长8.95公里，起点为香山乡市场西侧，终点止于窑窑门村水泥路。按照四级公路标准设计，路基宽7.5米，路面宽6米，两侧各设0.75米宽砂砾路肩并安装矩形路缘石，路面结构为4厘米沥青混凝土面层+20厘米水泥稳定砂砾基层+旧路结构。全线共设置涵洞3道、过水路面1处，并配套交安等设施。</t>
  </si>
  <si>
    <t>沙坡头区住房城乡建设和交通局</t>
  </si>
  <si>
    <t>通过修建公路，方便群众出行。</t>
  </si>
  <si>
    <t>常乐镇S205线至海乐村养殖园区道路项目</t>
  </si>
  <si>
    <t>项目全长5.55公里，有5条路线，主线长2.0公里，起点接S205，终点止于海乐村养殖园区；支线一长1.66公里，起点与主线相接，终点接康乐村水泥路；支线二长0.435公里，起点与支线一相接，终点止于海乐村水泥路；支线三长1.155公里，起点与支线一相接，终点接康乐村沥青路；支线四位长0.3公里，位于南干渠敬农村至寺口子公路处。按照四级公路标准设计，设计速度20公里/小时。全线共设置涵洞10道、过水路面2处，并配套交安等设施。</t>
  </si>
  <si>
    <t>通过修建沥青路，提高群众出行能力。</t>
  </si>
  <si>
    <t>宣和镇永和村2022年道路硬化项目</t>
  </si>
  <si>
    <t>宣和镇永和村</t>
  </si>
  <si>
    <r>
      <rPr>
        <sz val="11"/>
        <rFont val="仿宋_GB2312"/>
        <charset val="134"/>
      </rPr>
      <t>硬化</t>
    </r>
    <r>
      <rPr>
        <sz val="11"/>
        <rFont val="仿宋_GB2312"/>
        <charset val="0"/>
      </rPr>
      <t>4</t>
    </r>
    <r>
      <rPr>
        <sz val="11"/>
        <rFont val="仿宋_GB2312"/>
        <charset val="134"/>
      </rPr>
      <t>米宽主干道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条</t>
    </r>
    <r>
      <rPr>
        <sz val="11"/>
        <rFont val="仿宋_GB2312"/>
        <charset val="0"/>
      </rPr>
      <t>1000</t>
    </r>
    <r>
      <rPr>
        <sz val="11"/>
        <rFont val="仿宋_GB2312"/>
        <charset val="134"/>
      </rPr>
      <t>米；分支巷道</t>
    </r>
    <r>
      <rPr>
        <sz val="11"/>
        <rFont val="仿宋_GB2312"/>
        <charset val="0"/>
      </rPr>
      <t>6</t>
    </r>
    <r>
      <rPr>
        <sz val="11"/>
        <rFont val="仿宋_GB2312"/>
        <charset val="134"/>
      </rPr>
      <t>条，共</t>
    </r>
    <r>
      <rPr>
        <sz val="11"/>
        <rFont val="仿宋_GB2312"/>
        <charset val="0"/>
      </rPr>
      <t>2970</t>
    </r>
    <r>
      <rPr>
        <sz val="11"/>
        <rFont val="仿宋_GB2312"/>
        <charset val="134"/>
      </rPr>
      <t>米，合计面积</t>
    </r>
    <r>
      <rPr>
        <sz val="11"/>
        <rFont val="仿宋_GB2312"/>
        <charset val="0"/>
      </rPr>
      <t>15880</t>
    </r>
    <r>
      <rPr>
        <sz val="11"/>
        <rFont val="仿宋_GB2312"/>
        <charset val="134"/>
      </rPr>
      <t>平方米。</t>
    </r>
  </si>
  <si>
    <t>永和村</t>
  </si>
  <si>
    <t>通过修建道路，方便群众出行。</t>
  </si>
  <si>
    <t>宣和镇草台村道路硬化项目</t>
  </si>
  <si>
    <t>宣和镇草台村</t>
  </si>
  <si>
    <t>硬化4米宽巷道6条，长6730米，合计面积26920平方米。</t>
  </si>
  <si>
    <t>草台村</t>
  </si>
  <si>
    <t>通过修建道路，方便群众生产生活，提高群众生活质量。</t>
  </si>
  <si>
    <t>香山乡深井村人居环境整治项目</t>
  </si>
  <si>
    <t>香山乡深井村</t>
  </si>
  <si>
    <t>砌筑毛石挡墙及植草砖护坡25处,新建4米宽454米长硬化路1条;新庄点砌筑毛石挡墙5处,道路拓展硬化307平方米,配套成品混凝土树池17套。</t>
  </si>
  <si>
    <t>通过整治村庄环境，改善村庄环境条件，提高群众生活质量。</t>
  </si>
  <si>
    <t>常乐镇思乐村环境综合整治项目</t>
  </si>
  <si>
    <t>常乐镇思乐村</t>
  </si>
  <si>
    <t>1、村庄路面拓宽硬化10134.2平方米；2、铺设混凝土道牙20226米；3、砌筑毛石17943立方米；4、绿化带土方平整587255平方米；5、农户入户路硬化8664平方米；6、新做硬化路面198平方米。</t>
  </si>
  <si>
    <t>思乐村</t>
  </si>
  <si>
    <t>通过改善村庄人居环境，提高群众生活质量。</t>
  </si>
  <si>
    <t>常乐镇海乐村环境综合整治项目</t>
  </si>
  <si>
    <t>村庄路面拓宽硬化3875.1平方米、铺设面包砖1340平方米、铺设道牙8706.6米、铺设道牙1340米、铺设梯形道牙1340米、砌筑毛石5658.4立方米、绿化带土方平整31147.5平方米、毛石挡墙砌筑1122.6立方米；农户入户路硬化5355平方米。</t>
  </si>
  <si>
    <t>宣和镇海和村环境综合整治项目（二期）</t>
  </si>
  <si>
    <t>铺设道牙8383米、砌筑毛石1497.92立方米、铺设梯形道牙68米、绿化带土方平整19355.57平方米、农户入户路硬化7650平方米、入庄主干路两侧绿化带道路拓宽硬化880平方米并铺设梯形道牙1760米、村庄破损路面拆除恢复100平方米。</t>
  </si>
  <si>
    <t>宣和镇喜沟村人居环境整治项目</t>
  </si>
  <si>
    <t>宣和镇喜沟村</t>
  </si>
  <si>
    <t>巷道硬化660平方米，铺设道牙9910米、设置混凝土树套1276.0个、毛石基础440 立方米，绿化带土方平整6200平方米、村庄U60渠道砌筑496米、设DN600二级钢筋混凝土涵管60米、农渠闸门砌筑2座、拆除混凝土路面70平方米，硬化混凝土路面600平方米。</t>
  </si>
  <si>
    <t>喜沟村</t>
  </si>
  <si>
    <t>常乐镇海乐村扶贫车间项目</t>
  </si>
  <si>
    <t>扩建钢结构扶贫车间1189平方米，硬化扶贫车间1189平方米，安装上下水管32道1200米，变压器1台，配备室内消防管网。</t>
  </si>
  <si>
    <t>以资产收益方式扶持发展扶贫车间，壮大村集体经济，就地吸纳移民务工就业。</t>
  </si>
  <si>
    <t>兴仁镇团结村环境综合整治项目</t>
  </si>
  <si>
    <t>兴仁镇团结村</t>
  </si>
  <si>
    <t>村庄东西向三条主硬化路维修。团结村巷道绿化带整治、原有绿化带与农户院落做毛石挡墙砌护、路面拓宽硬化及铺设道牙；村庄东西巷主硬化路维修：拆除因清砂破损严重的团结村入村处一条东西向5米宽主干路共628米长，维修最北及南侧两条东西向破损混凝土路及管涵。</t>
  </si>
  <si>
    <t>沙坡头区兴仁镇</t>
  </si>
  <si>
    <t>团结村</t>
  </si>
  <si>
    <t>永康镇彩达村一队人居环境整治项目</t>
  </si>
  <si>
    <t>永康镇彩达村</t>
  </si>
  <si>
    <t>1、5厘米厚中粒沥青路面铺设900平方米；2、道路拓宽硬化2084平方米；3、面包砖铺装4062平方米，场地平整开挖土方及外运共710.85立方米，绿化带土方平整面积为2710平方米；4、混凝土道牙1443米；5、400*600mm毛石基础93.36立方米；6、混凝土成品树池（规格为1*1米）共530套；7、原有水渠（D=0.4米）拆除长度为202米，新建毛石渠道173.72立方米，新建盖板202米；8、新建毛石护坡119.79立方米；9、空地场地平整3093平方米，多余土方挖运1500立方米。</t>
  </si>
  <si>
    <t>彩达村</t>
  </si>
  <si>
    <t>常乐镇康乐村环境整治提升项目</t>
  </si>
  <si>
    <t>入户硬化12690平方米，砌筑绿化带挡墙2661平方米，停车场硬化1580平方米，巷道硬化809平方米。</t>
  </si>
  <si>
    <t>东园镇农田基础设施配套工程</t>
  </si>
  <si>
    <t>东园镇红武村</t>
  </si>
  <si>
    <t>计划砌护渠道总长10.65千米，其中砌护D80米渠道1.95千米，D60米渠道0.4千米，D50-2渠道0.27千米，D50-1渠道2.11千米，D40农渠5.92千米。配套渠道建筑物869座：改建渠口24座，改建生产桥19座，改建d400*5米路涵2座；改建节制闸33座，改建渡槽7座，改建d400*4米尾水6座，新建畦田口778座。沟道砌护1.92千米，铺设砂砾石路5.65千米。</t>
  </si>
  <si>
    <t>沙坡头区东园镇</t>
  </si>
  <si>
    <t>红武村</t>
  </si>
  <si>
    <t>改善农村基础设施，方便群众灌溉，提高作物产量。</t>
  </si>
  <si>
    <t>沙坡头区中沟下段治理工程</t>
  </si>
  <si>
    <t>金沙村</t>
  </si>
  <si>
    <t>沟道清淤总长7.58千米，砌护治理长度7.58千米，改造建筑物100座，砂砾石路面整修7.40千米。</t>
  </si>
  <si>
    <t>沙坡头区水务局</t>
  </si>
  <si>
    <t>通过治理中沟，提高沟道排水能力，使项目区2.43万亩盐渍化中低产田变为高产田。</t>
  </si>
  <si>
    <t>沙坡头区贫困村2020年土地改良项目</t>
  </si>
  <si>
    <t>华和村</t>
  </si>
  <si>
    <t>土地改良共计502亩，土壤施肥6024立方米，沟道清淤治理1.93千米，配套沟道建筑物13座，畦田口19座。</t>
  </si>
  <si>
    <t>提高土地亩均产量，增加收入。</t>
  </si>
  <si>
    <t>兴仁镇团结村旧梯田提升改造项目</t>
  </si>
  <si>
    <t>平整和施肥改良梯田1700亩，铺设各类排水管道20.2千米，新建阀井61座。</t>
  </si>
  <si>
    <t>提高耕地肥力</t>
  </si>
  <si>
    <t>兴仁镇帮扶村2021年道路硬化项目</t>
  </si>
  <si>
    <t>硬化村庄巷道17084.5米，68338平方米。其中：东滩村硬化4米宽道路5335.5米21342平方米；拓寨村硬化4米宽道路340米1360平方米；兴仁村硬化4米宽道路5306米21224平方米；郝集村硬化4米宽道路6103米24412平方米等。</t>
  </si>
  <si>
    <t>补齐乡村基础设施短板，解决农户长期困难，方便农户出行，</t>
  </si>
  <si>
    <t>东园镇贫困村2020年基础设施建设项目</t>
  </si>
  <si>
    <t>柔新村</t>
  </si>
  <si>
    <t>砌护D40渠道共计4条长0.66千米，D50-2渠道共计2条长086千米，D100道1条长105千米，沟道清淤整治2条长25千米，维修及配套建筑物97座：道路硬化共计13条长2.86千米，配套建筑物5座等。</t>
  </si>
  <si>
    <t>提高脱贫户收入</t>
  </si>
  <si>
    <t>香山乡米粮川村养殖园区扩能改造配套项目</t>
  </si>
  <si>
    <t>新建500立方米蓄水池一座，埋设100立方米玻璃钢化粪池2座、铺设给水管1000米</t>
  </si>
  <si>
    <t>改善群众用水问题</t>
  </si>
  <si>
    <t>永康镇重点帮扶村基础设施维修改造项目</t>
  </si>
  <si>
    <t>硬化道路33条长10.3千米；渠道砌护4.45千米，配套渠道建筑物411座等</t>
  </si>
  <si>
    <t>提高群众苹果产业路基础配套及群众收益提高。</t>
  </si>
  <si>
    <t>香山乡帮扶村基础设施建设项目</t>
  </si>
  <si>
    <t>改扩建9.6万立方米蓄水池1座，新建配电站1座，配套水泵4台套、变频启动柜2台套、变压器1台；新建高压输电线路1.2千米；栽植各类树木6.6万棵；硬化道路宽3米长185米；维修路涵1座等。</t>
  </si>
  <si>
    <t>改善群众生活条件。</t>
  </si>
  <si>
    <t>东园镇非贫困村基础设施补短板项目</t>
  </si>
  <si>
    <t>砌护沟道23条长10.65千米，配套沟道建筑物93座；砌护、维修渠道，配套渠道建筑物156座；铺设乡村道路9.06千米；安装护栏0.63千米</t>
  </si>
  <si>
    <t>改善村庄基础设施，增加农户收入</t>
  </si>
  <si>
    <t>镇罗镇非贫困村基础设施补短板项目</t>
  </si>
  <si>
    <t>镇罗村</t>
  </si>
  <si>
    <t>维修改造镇罗村、九塘村等10个村村庄巷道5853米，砌护改造农田灌溉渠道36500米等。</t>
  </si>
  <si>
    <t>沙坡头区镇罗镇</t>
  </si>
  <si>
    <t>柔远镇非贫困村基础设施补短板项目</t>
  </si>
  <si>
    <t>施庙村</t>
  </si>
  <si>
    <t>维修改造雍湖村、夹渠村等9个村村庄巷道7537.5米，砌护改造农田灌溉渠道18217米等。</t>
  </si>
  <si>
    <t>沙坡头区柔远镇</t>
  </si>
  <si>
    <t>迎水桥镇鸣钟村主干路及南侧道路改造项目</t>
  </si>
  <si>
    <t>铺设砂石路2.5千米，设置木质栅栏6.8千米，拆除围网10.9千米等</t>
  </si>
  <si>
    <t>改善群众生活环境</t>
  </si>
  <si>
    <t>迎水桥镇鸣钟村经四路、经五路道路改造项目</t>
  </si>
  <si>
    <t>修建灌溉渠道495米，经四路拓宽1.5米，道路两侧设置木质栅栏2.06千米；新建经五路宽5米长0.6千米，道路两侧设置木质栅栏1.2千米等。</t>
  </si>
  <si>
    <t>改善农村人居环境</t>
  </si>
  <si>
    <t>迎水桥镇鸣沙村基础设施改造项目</t>
  </si>
  <si>
    <t>鸣沙村</t>
  </si>
  <si>
    <t>增设钢栅栏3.35千米，安装40平方米成品移动式公厕一座。排水管道维修改造1.06千米，排水检查井维修改造62座，路面拆除恢复2110 平方米。</t>
  </si>
  <si>
    <t>常乐镇思乐村扶贫车间项目</t>
  </si>
  <si>
    <t>在康乐移民区思乐村新建扶贫车间一个，吸纳移民务工就业。</t>
  </si>
  <si>
    <t>常乐镇康乐村巷道拆违整治项目（一期）</t>
  </si>
  <si>
    <t>巷道绿化带整治，砌护毛石护坡，硬化路两侧铺装面包砖及道牙；拆除旱厕705个，清理“三堆”及违建建筑物等。</t>
  </si>
  <si>
    <t>提高群众生活环境质量</t>
  </si>
  <si>
    <t>兴仁镇脱贫村基础设施建设及环境综合整治项目</t>
  </si>
  <si>
    <t>村庄东西向三条主硬化路维修。团结村巷道绿化带整治、原有绿化带与农户院落做毛石挡墙砌护、路面拓宽硬化及铺设道牙；村庄东西巷主硬化路维修：拆除因清砂破损严重的团结村入村处一条东西向5米宽主干路共628米长，维修最北及最南侧两条东西向破损混凝土路及管涵。</t>
  </si>
  <si>
    <t>香山乡深井、景庄贫困村2020年硒甜瓜抗旱补灌项目</t>
  </si>
  <si>
    <t>景庄片区新建5万立方米蓄水池1座，配套自动化上水设施1套，铺设管道2.99千米，新建闸阀井15座。 深井片区新建9万立方米蓄水池1座，配套自动化上水设施1套；铺设管道1.255千米，新建阀井11座。</t>
  </si>
  <si>
    <t>沙坡头区2020年部分贫困村巩固提高项目</t>
  </si>
  <si>
    <t>营盘水村</t>
  </si>
  <si>
    <t>新建蓄水池3座，硒甜瓜交易大棚地坪硬化1737平方米，砌护渠道34条6.29千米。</t>
  </si>
  <si>
    <t>解决农户生产用水。</t>
  </si>
  <si>
    <t>迎水桥镇重点帮扶村基础设施维修改造项目</t>
  </si>
  <si>
    <t>对鸣钟村低洼农田进行培肥改良并开辟砌护农田排水沟，对村庄果园扎设围栏，培育鸣沙村农家旅游业等。</t>
  </si>
  <si>
    <t>香山乡景庄村峡门队泄洪沟道治理工程</t>
  </si>
  <si>
    <t>沟道治理2.62千米，其中：清淤疏浚1.28千米，砌护浆砌石断面0.98千米，挡墙0.08千米；新建过水路面2处，翻建过水路面1处等。</t>
  </si>
  <si>
    <t>解决群众泄洪受淹隐患。</t>
  </si>
  <si>
    <t>东园镇新星村、金沙村基础设施配套工程</t>
  </si>
  <si>
    <t>新星村</t>
  </si>
  <si>
    <t>香山乡深井农业发展区供水保障工程</t>
  </si>
  <si>
    <t>新建2500平方米蓄水池1座；铺设各类管道3.79千米，配套阀井12座，其中：预制砼排气补气阀8座，预制砼排水阀井2座，控制阀井2座；管道穿公路2处、镇墩16座，管道标志桩22个；修建4米宽道路0.49千米等。</t>
  </si>
  <si>
    <t>解决香山乡深井村居民供水保障问题</t>
  </si>
  <si>
    <t>沙坡头区2022年农村水利设施水毁抢修项目</t>
  </si>
  <si>
    <t>永康镇、迎水桥镇、兴仁镇、香山乡</t>
  </si>
  <si>
    <t>铺设更换各类管道12891米，潜水泵等设备7套、新建集水井等16座、维修清理被淹没阀井蓄水池等16座、增设排气补气阀井等23座等。</t>
  </si>
  <si>
    <t>解决永康镇、迎水桥镇、兴仁镇、香山乡居民供水保障问题</t>
  </si>
  <si>
    <t>沙坡头区2022年农村供水工程维修养护项目</t>
  </si>
  <si>
    <t>永康镇、迎水桥镇、常乐镇、香山乡</t>
  </si>
  <si>
    <t>铺设各类管道、新建清水池及处理设备房、更换过滤设备1套、安装水控机、增压泵等。</t>
  </si>
  <si>
    <t>沙坡头区2022年农村公路水毁恢复工程</t>
  </si>
  <si>
    <t>永康镇
香山乡</t>
  </si>
  <si>
    <t>维修永康镇校党路1千米，挡墙20处，过水路面13处。维修乐台村过水路面1处，维修香山乡过水路面4处，水毁路面1千米，维修挡墙8处。</t>
  </si>
  <si>
    <t>保障永康镇校育川村、党家水村、乐台村，香山乡黄泉村、梁水村硒甜瓜外运和村民出行，助力产业稳步发展。</t>
  </si>
  <si>
    <t>沙坡头区2022年香山乡红圈村高标准农田建设项目</t>
  </si>
  <si>
    <t>香山乡红圈村</t>
  </si>
  <si>
    <t>建设规模2.56万亩，建设内容为土壤改良工程、灌溉与排水工程、田间道路工程、田间林网及生态环境保护工程、自动化信息化工程、农田输配电工程。</t>
  </si>
  <si>
    <t>红圈子</t>
  </si>
  <si>
    <t>新增高效节水灌溉面积2.56万亩，项目验收合格率达到100%，粮食综合生产能力亩均增产20公斤，田间道路通达度达到100%，耕地质量较实施前有所提升，受益群众满意率大于90%。</t>
  </si>
  <si>
    <t>沙坡头区2022年兴仁镇兴仁村高标准农田建设项目</t>
  </si>
  <si>
    <t>兴仁镇兴仁村</t>
  </si>
  <si>
    <t>建设规模1.1万亩，建设内容为土壤改良工程、灌溉与排水工程、田间道路工程、田间林网及生态环境保护工程、农田输配电工程。</t>
  </si>
  <si>
    <t>兴仁村</t>
  </si>
  <si>
    <t>新增高效节水灌溉面积1.1万亩，项目验收合格率达到100%，粮食综合生产能力亩均增产20公斤，田间道路通达度达到100%，耕地质量较实施前有所提升。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</si>
</sst>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color rgb="FF000000"/>
      <name val="方正小标宋简体"/>
      <charset val="129"/>
    </font>
    <font>
      <b/>
      <sz val="12"/>
      <color rgb="FF000000"/>
      <name val="仿宋_GB2312"/>
      <charset val="129"/>
    </font>
    <font>
      <sz val="10"/>
      <name val="仿宋_GB2312"/>
      <charset val="129"/>
    </font>
    <font>
      <sz val="11"/>
      <name val="仿宋_GB2312"/>
      <charset val="129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29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4"/>
  <sheetViews>
    <sheetView tabSelected="1" zoomScale="130" zoomScaleNormal="130" workbookViewId="0">
      <pane ySplit="3" topLeftCell="A5" activePane="bottomLeft" state="frozen"/>
      <selection/>
      <selection pane="bottomLeft" activeCell="F5" sqref="F5"/>
    </sheetView>
  </sheetViews>
  <sheetFormatPr defaultColWidth="9" defaultRowHeight="13.5"/>
  <cols>
    <col min="1" max="1" width="5.75" customWidth="1"/>
    <col min="2" max="2" width="13.25" customWidth="1"/>
    <col min="3" max="3" width="6.25" customWidth="1"/>
    <col min="4" max="4" width="6.875" customWidth="1"/>
    <col min="5" max="5" width="12.375" customWidth="1"/>
    <col min="6" max="6" width="44.625" style="3" customWidth="1"/>
    <col min="7" max="7" width="10.4833333333333" customWidth="1"/>
    <col min="8" max="8" width="7.5" customWidth="1"/>
    <col min="9" max="9" width="7.58333333333333" customWidth="1"/>
    <col min="10" max="10" width="7.59166666666667" customWidth="1"/>
    <col min="11" max="11" width="19.6083333333333" customWidth="1"/>
    <col min="12" max="12" width="7.625" customWidth="1"/>
    <col min="13" max="13" width="6.375" style="4" customWidth="1"/>
  </cols>
  <sheetData>
    <row r="1" ht="25.5" spans="1:13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</row>
    <row r="2" ht="28.5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8" t="s">
        <v>13</v>
      </c>
    </row>
    <row r="3" spans="1:13">
      <c r="A3" s="8" t="s">
        <v>14</v>
      </c>
      <c r="B3" s="8" t="s">
        <v>15</v>
      </c>
      <c r="C3" s="8"/>
      <c r="D3" s="8"/>
      <c r="E3" s="8">
        <f>SUM(E4:E16)</f>
        <v>12614.12</v>
      </c>
      <c r="F3" s="9"/>
      <c r="G3" s="8"/>
      <c r="H3" s="8"/>
      <c r="I3" s="8"/>
      <c r="J3" s="8"/>
      <c r="K3" s="8"/>
      <c r="L3" s="8"/>
      <c r="M3" s="19"/>
    </row>
    <row r="4" s="1" customFormat="1" ht="108" spans="1:13">
      <c r="A4" s="10">
        <v>1</v>
      </c>
      <c r="B4" s="10" t="s">
        <v>16</v>
      </c>
      <c r="C4" s="10" t="s">
        <v>17</v>
      </c>
      <c r="D4" s="10" t="s">
        <v>18</v>
      </c>
      <c r="E4" s="10">
        <v>139</v>
      </c>
      <c r="F4" s="11" t="s">
        <v>19</v>
      </c>
      <c r="G4" s="10" t="s">
        <v>20</v>
      </c>
      <c r="H4" s="10" t="s">
        <v>21</v>
      </c>
      <c r="I4" s="10">
        <v>18118</v>
      </c>
      <c r="J4" s="10">
        <v>18118</v>
      </c>
      <c r="K4" s="20" t="s">
        <v>22</v>
      </c>
      <c r="L4" s="10" t="s">
        <v>23</v>
      </c>
      <c r="M4" s="20" t="s">
        <v>24</v>
      </c>
    </row>
    <row r="5" s="1" customFormat="1" ht="54" spans="1:13">
      <c r="A5" s="10">
        <v>2</v>
      </c>
      <c r="B5" s="10" t="s">
        <v>25</v>
      </c>
      <c r="C5" s="10" t="s">
        <v>17</v>
      </c>
      <c r="D5" s="10" t="s">
        <v>26</v>
      </c>
      <c r="E5" s="10">
        <v>1800</v>
      </c>
      <c r="F5" s="11" t="s">
        <v>27</v>
      </c>
      <c r="G5" s="10" t="s">
        <v>28</v>
      </c>
      <c r="H5" s="10" t="s">
        <v>26</v>
      </c>
      <c r="I5" s="10">
        <v>2613</v>
      </c>
      <c r="J5" s="10">
        <v>1024</v>
      </c>
      <c r="K5" s="10" t="s">
        <v>29</v>
      </c>
      <c r="L5" s="10" t="s">
        <v>23</v>
      </c>
      <c r="M5" s="20" t="s">
        <v>24</v>
      </c>
    </row>
    <row r="6" s="1" customFormat="1" ht="92" customHeight="1" spans="1:13">
      <c r="A6" s="10">
        <v>3</v>
      </c>
      <c r="B6" s="10" t="s">
        <v>30</v>
      </c>
      <c r="C6" s="10" t="s">
        <v>17</v>
      </c>
      <c r="D6" s="10" t="s">
        <v>31</v>
      </c>
      <c r="E6" s="10">
        <v>692.01</v>
      </c>
      <c r="F6" s="11" t="s">
        <v>32</v>
      </c>
      <c r="G6" s="10" t="s">
        <v>33</v>
      </c>
      <c r="H6" s="10" t="s">
        <v>34</v>
      </c>
      <c r="I6" s="10">
        <v>2471</v>
      </c>
      <c r="J6" s="10">
        <v>1264</v>
      </c>
      <c r="K6" s="20" t="s">
        <v>35</v>
      </c>
      <c r="L6" s="10" t="s">
        <v>23</v>
      </c>
      <c r="M6" s="20" t="s">
        <v>24</v>
      </c>
    </row>
    <row r="7" s="1" customFormat="1" ht="81" spans="1:13">
      <c r="A7" s="10">
        <v>4</v>
      </c>
      <c r="B7" s="10" t="s">
        <v>36</v>
      </c>
      <c r="C7" s="10" t="s">
        <v>17</v>
      </c>
      <c r="D7" s="10" t="s">
        <v>31</v>
      </c>
      <c r="E7" s="10">
        <v>1146</v>
      </c>
      <c r="F7" s="11" t="s">
        <v>37</v>
      </c>
      <c r="G7" s="10" t="s">
        <v>33</v>
      </c>
      <c r="H7" s="10" t="s">
        <v>34</v>
      </c>
      <c r="I7" s="10">
        <v>11958</v>
      </c>
      <c r="J7" s="10">
        <v>2636</v>
      </c>
      <c r="K7" s="20" t="s">
        <v>38</v>
      </c>
      <c r="L7" s="10" t="s">
        <v>23</v>
      </c>
      <c r="M7" s="20" t="s">
        <v>24</v>
      </c>
    </row>
    <row r="8" s="1" customFormat="1" ht="54" spans="1:13">
      <c r="A8" s="10">
        <v>5</v>
      </c>
      <c r="B8" s="10" t="s">
        <v>39</v>
      </c>
      <c r="C8" s="10" t="s">
        <v>17</v>
      </c>
      <c r="D8" s="10" t="s">
        <v>40</v>
      </c>
      <c r="E8" s="10">
        <v>1618.64</v>
      </c>
      <c r="F8" s="11" t="s">
        <v>41</v>
      </c>
      <c r="G8" s="10" t="s">
        <v>42</v>
      </c>
      <c r="H8" s="10" t="s">
        <v>43</v>
      </c>
      <c r="I8" s="10">
        <v>1006</v>
      </c>
      <c r="J8" s="10">
        <v>416</v>
      </c>
      <c r="K8" s="20" t="s">
        <v>38</v>
      </c>
      <c r="L8" s="10" t="s">
        <v>23</v>
      </c>
      <c r="M8" s="20" t="s">
        <v>24</v>
      </c>
    </row>
    <row r="9" s="1" customFormat="1" ht="67.5" spans="1:13">
      <c r="A9" s="10">
        <v>6</v>
      </c>
      <c r="B9" s="10" t="s">
        <v>44</v>
      </c>
      <c r="C9" s="10" t="s">
        <v>17</v>
      </c>
      <c r="D9" s="10" t="s">
        <v>45</v>
      </c>
      <c r="E9" s="10">
        <v>1052.07</v>
      </c>
      <c r="F9" s="11" t="s">
        <v>46</v>
      </c>
      <c r="G9" s="10" t="s">
        <v>47</v>
      </c>
      <c r="H9" s="10" t="s">
        <v>48</v>
      </c>
      <c r="I9" s="10">
        <f>1478+1148+831</f>
        <v>3457</v>
      </c>
      <c r="J9" s="10">
        <f>120+191+156</f>
        <v>467</v>
      </c>
      <c r="K9" s="20" t="s">
        <v>35</v>
      </c>
      <c r="L9" s="10" t="s">
        <v>23</v>
      </c>
      <c r="M9" s="20" t="s">
        <v>24</v>
      </c>
    </row>
    <row r="10" s="1" customFormat="1" ht="81" spans="1:13">
      <c r="A10" s="10">
        <v>7</v>
      </c>
      <c r="B10" s="10" t="s">
        <v>49</v>
      </c>
      <c r="C10" s="10" t="s">
        <v>17</v>
      </c>
      <c r="D10" s="10" t="s">
        <v>50</v>
      </c>
      <c r="E10" s="10">
        <v>2761.49</v>
      </c>
      <c r="F10" s="11" t="s">
        <v>51</v>
      </c>
      <c r="G10" s="10" t="s">
        <v>52</v>
      </c>
      <c r="H10" s="10" t="s">
        <v>50</v>
      </c>
      <c r="I10" s="10">
        <v>2537</v>
      </c>
      <c r="J10" s="10">
        <v>2537</v>
      </c>
      <c r="K10" s="20" t="s">
        <v>51</v>
      </c>
      <c r="L10" s="10" t="s">
        <v>23</v>
      </c>
      <c r="M10" s="20" t="s">
        <v>24</v>
      </c>
    </row>
    <row r="11" s="1" customFormat="1" ht="67.5" spans="1:13">
      <c r="A11" s="10">
        <v>8</v>
      </c>
      <c r="B11" s="10" t="s">
        <v>53</v>
      </c>
      <c r="C11" s="10" t="s">
        <v>17</v>
      </c>
      <c r="D11" s="10" t="s">
        <v>54</v>
      </c>
      <c r="E11" s="10">
        <v>700</v>
      </c>
      <c r="F11" s="11" t="s">
        <v>55</v>
      </c>
      <c r="G11" s="10" t="s">
        <v>56</v>
      </c>
      <c r="H11" s="10" t="s">
        <v>57</v>
      </c>
      <c r="I11" s="10">
        <v>7517</v>
      </c>
      <c r="J11" s="10">
        <v>542</v>
      </c>
      <c r="K11" s="20" t="s">
        <v>58</v>
      </c>
      <c r="L11" s="10" t="s">
        <v>23</v>
      </c>
      <c r="M11" s="20" t="s">
        <v>24</v>
      </c>
    </row>
    <row r="12" s="1" customFormat="1" ht="67.5" spans="1:13">
      <c r="A12" s="10">
        <v>9</v>
      </c>
      <c r="B12" s="10" t="s">
        <v>59</v>
      </c>
      <c r="C12" s="10" t="s">
        <v>17</v>
      </c>
      <c r="D12" s="10" t="s">
        <v>60</v>
      </c>
      <c r="E12" s="10">
        <v>249.57</v>
      </c>
      <c r="F12" s="11" t="s">
        <v>61</v>
      </c>
      <c r="G12" s="10" t="s">
        <v>62</v>
      </c>
      <c r="H12" s="10" t="s">
        <v>63</v>
      </c>
      <c r="I12" s="10">
        <f>2471+2938+1719+2613+2877</f>
        <v>12618</v>
      </c>
      <c r="J12" s="10">
        <f>1264+1361+914+1024+1362</f>
        <v>5925</v>
      </c>
      <c r="K12" s="20" t="s">
        <v>64</v>
      </c>
      <c r="L12" s="10" t="s">
        <v>23</v>
      </c>
      <c r="M12" s="20" t="s">
        <v>24</v>
      </c>
    </row>
    <row r="13" s="1" customFormat="1" ht="67.5" spans="1:13">
      <c r="A13" s="10">
        <v>10</v>
      </c>
      <c r="B13" s="10" t="s">
        <v>65</v>
      </c>
      <c r="C13" s="10" t="s">
        <v>17</v>
      </c>
      <c r="D13" s="10" t="s">
        <v>66</v>
      </c>
      <c r="E13" s="10">
        <v>395.41</v>
      </c>
      <c r="F13" s="11" t="s">
        <v>67</v>
      </c>
      <c r="G13" s="10" t="s">
        <v>62</v>
      </c>
      <c r="H13" s="10" t="s">
        <v>68</v>
      </c>
      <c r="I13" s="10">
        <f>2471+2938+1719</f>
        <v>7128</v>
      </c>
      <c r="J13" s="10">
        <f>1264+1361+914</f>
        <v>3539</v>
      </c>
      <c r="K13" s="20" t="s">
        <v>64</v>
      </c>
      <c r="L13" s="10" t="s">
        <v>23</v>
      </c>
      <c r="M13" s="20" t="s">
        <v>24</v>
      </c>
    </row>
    <row r="14" s="1" customFormat="1" ht="67.5" spans="1:13">
      <c r="A14" s="10">
        <v>11</v>
      </c>
      <c r="B14" s="10" t="s">
        <v>69</v>
      </c>
      <c r="C14" s="10" t="s">
        <v>17</v>
      </c>
      <c r="D14" s="10" t="s">
        <v>70</v>
      </c>
      <c r="E14" s="10">
        <v>439.04</v>
      </c>
      <c r="F14" s="11" t="s">
        <v>71</v>
      </c>
      <c r="G14" s="10" t="s">
        <v>72</v>
      </c>
      <c r="H14" s="10" t="s">
        <v>73</v>
      </c>
      <c r="I14" s="10">
        <v>168</v>
      </c>
      <c r="J14" s="10">
        <v>168</v>
      </c>
      <c r="K14" s="20" t="s">
        <v>74</v>
      </c>
      <c r="L14" s="10" t="s">
        <v>23</v>
      </c>
      <c r="M14" s="20" t="s">
        <v>24</v>
      </c>
    </row>
    <row r="15" s="1" customFormat="1" ht="54" spans="1:13">
      <c r="A15" s="10">
        <v>12</v>
      </c>
      <c r="B15" s="10" t="s">
        <v>75</v>
      </c>
      <c r="C15" s="10" t="s">
        <v>17</v>
      </c>
      <c r="D15" s="10" t="s">
        <v>76</v>
      </c>
      <c r="E15" s="10">
        <v>1020.89</v>
      </c>
      <c r="F15" s="11" t="s">
        <v>77</v>
      </c>
      <c r="G15" s="10" t="s">
        <v>72</v>
      </c>
      <c r="H15" s="10" t="s">
        <v>78</v>
      </c>
      <c r="I15" s="10">
        <v>2521</v>
      </c>
      <c r="J15" s="10">
        <v>933</v>
      </c>
      <c r="K15" s="20" t="s">
        <v>79</v>
      </c>
      <c r="L15" s="10" t="s">
        <v>23</v>
      </c>
      <c r="M15" s="20" t="s">
        <v>24</v>
      </c>
    </row>
    <row r="16" s="1" customFormat="1" ht="67.5" spans="1:13">
      <c r="A16" s="10">
        <v>13</v>
      </c>
      <c r="B16" s="10" t="s">
        <v>80</v>
      </c>
      <c r="C16" s="10" t="s">
        <v>17</v>
      </c>
      <c r="D16" s="10" t="s">
        <v>50</v>
      </c>
      <c r="E16" s="10">
        <v>600</v>
      </c>
      <c r="F16" s="11" t="s">
        <v>81</v>
      </c>
      <c r="G16" s="10" t="s">
        <v>52</v>
      </c>
      <c r="H16" s="10" t="s">
        <v>50</v>
      </c>
      <c r="I16" s="10">
        <f>1264+1361+914</f>
        <v>3539</v>
      </c>
      <c r="J16" s="10">
        <f>1264+1361+914</f>
        <v>3539</v>
      </c>
      <c r="K16" s="15" t="s">
        <v>82</v>
      </c>
      <c r="L16" s="10" t="s">
        <v>23</v>
      </c>
      <c r="M16" s="20" t="s">
        <v>24</v>
      </c>
    </row>
    <row r="17" s="1" customFormat="1" ht="54" spans="1:13">
      <c r="A17" s="10">
        <v>14</v>
      </c>
      <c r="B17" s="10" t="s">
        <v>83</v>
      </c>
      <c r="C17" s="10" t="s">
        <v>84</v>
      </c>
      <c r="D17" s="10" t="s">
        <v>45</v>
      </c>
      <c r="E17" s="10">
        <v>181.07</v>
      </c>
      <c r="F17" s="12" t="s">
        <v>85</v>
      </c>
      <c r="G17" s="10" t="s">
        <v>33</v>
      </c>
      <c r="H17" s="10" t="s">
        <v>48</v>
      </c>
      <c r="I17" s="10">
        <v>7128</v>
      </c>
      <c r="J17" s="10">
        <v>3539</v>
      </c>
      <c r="K17" s="21" t="s">
        <v>86</v>
      </c>
      <c r="L17" s="10" t="s">
        <v>23</v>
      </c>
      <c r="M17" s="20" t="s">
        <v>24</v>
      </c>
    </row>
    <row r="18" s="1" customFormat="1" ht="67.5" spans="1:13">
      <c r="A18" s="10">
        <v>15</v>
      </c>
      <c r="B18" s="10" t="s">
        <v>87</v>
      </c>
      <c r="C18" s="10" t="s">
        <v>84</v>
      </c>
      <c r="D18" s="10" t="s">
        <v>88</v>
      </c>
      <c r="E18" s="10">
        <v>3231.06</v>
      </c>
      <c r="F18" s="13" t="s">
        <v>89</v>
      </c>
      <c r="G18" s="10" t="s">
        <v>52</v>
      </c>
      <c r="H18" s="10" t="s">
        <v>90</v>
      </c>
      <c r="I18" s="10">
        <v>1006</v>
      </c>
      <c r="J18" s="10">
        <v>416</v>
      </c>
      <c r="K18" s="10" t="s">
        <v>91</v>
      </c>
      <c r="L18" s="10" t="s">
        <v>23</v>
      </c>
      <c r="M18" s="20" t="s">
        <v>24</v>
      </c>
    </row>
    <row r="19" s="1" customFormat="1" ht="40.5" spans="1:13">
      <c r="A19" s="10">
        <v>16</v>
      </c>
      <c r="B19" s="10" t="s">
        <v>92</v>
      </c>
      <c r="C19" s="10" t="s">
        <v>84</v>
      </c>
      <c r="D19" s="10" t="s">
        <v>88</v>
      </c>
      <c r="E19" s="10">
        <v>305.85</v>
      </c>
      <c r="F19" s="13" t="s">
        <v>93</v>
      </c>
      <c r="G19" s="10" t="s">
        <v>52</v>
      </c>
      <c r="H19" s="10" t="s">
        <v>90</v>
      </c>
      <c r="I19" s="10">
        <v>1006</v>
      </c>
      <c r="J19" s="10">
        <v>416</v>
      </c>
      <c r="K19" s="10" t="s">
        <v>94</v>
      </c>
      <c r="L19" s="10" t="s">
        <v>23</v>
      </c>
      <c r="M19" s="20" t="s">
        <v>24</v>
      </c>
    </row>
    <row r="20" s="1" customFormat="1" ht="54" spans="1:13">
      <c r="A20" s="10">
        <v>17</v>
      </c>
      <c r="B20" s="10" t="s">
        <v>95</v>
      </c>
      <c r="C20" s="10" t="s">
        <v>17</v>
      </c>
      <c r="D20" s="10" t="s">
        <v>40</v>
      </c>
      <c r="E20" s="10">
        <v>400</v>
      </c>
      <c r="F20" s="13" t="s">
        <v>96</v>
      </c>
      <c r="G20" s="10" t="s">
        <v>52</v>
      </c>
      <c r="H20" s="10" t="s">
        <v>43</v>
      </c>
      <c r="I20" s="10">
        <v>3200</v>
      </c>
      <c r="J20" s="10">
        <v>2270</v>
      </c>
      <c r="K20" s="10" t="s">
        <v>97</v>
      </c>
      <c r="L20" s="10" t="s">
        <v>23</v>
      </c>
      <c r="M20" s="20" t="s">
        <v>98</v>
      </c>
    </row>
    <row r="21" s="1" customFormat="1" ht="162" spans="1:13">
      <c r="A21" s="10">
        <v>18</v>
      </c>
      <c r="B21" s="10" t="s">
        <v>99</v>
      </c>
      <c r="C21" s="10" t="s">
        <v>17</v>
      </c>
      <c r="D21" s="10" t="s">
        <v>100</v>
      </c>
      <c r="E21" s="10">
        <v>686.47</v>
      </c>
      <c r="F21" s="13" t="s">
        <v>101</v>
      </c>
      <c r="G21" s="10" t="s">
        <v>72</v>
      </c>
      <c r="H21" s="10" t="s">
        <v>73</v>
      </c>
      <c r="I21" s="10">
        <v>4300</v>
      </c>
      <c r="J21" s="10">
        <v>1836</v>
      </c>
      <c r="K21" s="10" t="s">
        <v>102</v>
      </c>
      <c r="L21" s="10" t="s">
        <v>23</v>
      </c>
      <c r="M21" s="20" t="s">
        <v>24</v>
      </c>
    </row>
    <row r="22" s="1" customFormat="1" ht="242" customHeight="1" spans="1:13">
      <c r="A22" s="10">
        <v>19</v>
      </c>
      <c r="B22" s="10" t="s">
        <v>103</v>
      </c>
      <c r="C22" s="10" t="s">
        <v>17</v>
      </c>
      <c r="D22" s="10" t="s">
        <v>104</v>
      </c>
      <c r="E22" s="10">
        <v>447.88</v>
      </c>
      <c r="F22" s="13" t="s">
        <v>105</v>
      </c>
      <c r="G22" s="10" t="s">
        <v>62</v>
      </c>
      <c r="H22" s="10" t="s">
        <v>106</v>
      </c>
      <c r="I22" s="10">
        <v>6531</v>
      </c>
      <c r="J22" s="10">
        <v>4000</v>
      </c>
      <c r="K22" s="10" t="s">
        <v>107</v>
      </c>
      <c r="L22" s="10" t="s">
        <v>23</v>
      </c>
      <c r="M22" s="20" t="s">
        <v>98</v>
      </c>
    </row>
    <row r="23" s="1" customFormat="1" ht="275" customHeight="1" spans="1:13">
      <c r="A23" s="10">
        <v>20</v>
      </c>
      <c r="B23" s="10" t="s">
        <v>108</v>
      </c>
      <c r="C23" s="10" t="s">
        <v>17</v>
      </c>
      <c r="D23" s="10" t="s">
        <v>109</v>
      </c>
      <c r="E23" s="10">
        <v>155</v>
      </c>
      <c r="F23" s="13" t="s">
        <v>110</v>
      </c>
      <c r="G23" s="10" t="s">
        <v>72</v>
      </c>
      <c r="H23" s="10" t="s">
        <v>111</v>
      </c>
      <c r="I23" s="10">
        <v>4623</v>
      </c>
      <c r="J23" s="10">
        <v>2350</v>
      </c>
      <c r="K23" s="10" t="s">
        <v>112</v>
      </c>
      <c r="L23" s="10" t="s">
        <v>23</v>
      </c>
      <c r="M23" s="20" t="s">
        <v>24</v>
      </c>
    </row>
    <row r="24" s="1" customFormat="1" ht="81" spans="1:13">
      <c r="A24" s="10">
        <v>21</v>
      </c>
      <c r="B24" s="10" t="s">
        <v>113</v>
      </c>
      <c r="C24" s="10" t="s">
        <v>17</v>
      </c>
      <c r="D24" s="10" t="s">
        <v>114</v>
      </c>
      <c r="E24" s="10">
        <v>621.6</v>
      </c>
      <c r="F24" s="13" t="s">
        <v>115</v>
      </c>
      <c r="G24" s="10" t="s">
        <v>72</v>
      </c>
      <c r="H24" s="10" t="s">
        <v>116</v>
      </c>
      <c r="I24" s="10">
        <v>2310</v>
      </c>
      <c r="J24" s="10">
        <v>1563</v>
      </c>
      <c r="K24" s="10" t="s">
        <v>117</v>
      </c>
      <c r="L24" s="10" t="s">
        <v>23</v>
      </c>
      <c r="M24" s="20" t="s">
        <v>98</v>
      </c>
    </row>
    <row r="25" s="1" customFormat="1" spans="1:13">
      <c r="A25" s="10"/>
      <c r="B25" s="10"/>
      <c r="C25" s="10"/>
      <c r="D25" s="10"/>
      <c r="E25" s="10"/>
      <c r="F25" s="13"/>
      <c r="G25" s="10"/>
      <c r="H25" s="10"/>
      <c r="I25" s="10"/>
      <c r="J25" s="10"/>
      <c r="K25" s="10"/>
      <c r="L25" s="10"/>
      <c r="M25" s="10"/>
    </row>
    <row r="26" s="1" customFormat="1" spans="1:13">
      <c r="A26" s="10" t="s">
        <v>118</v>
      </c>
      <c r="B26" s="10" t="s">
        <v>119</v>
      </c>
      <c r="C26" s="10"/>
      <c r="D26" s="10"/>
      <c r="E26" s="10">
        <v>15</v>
      </c>
      <c r="F26" s="13"/>
      <c r="G26" s="10"/>
      <c r="H26" s="10"/>
      <c r="I26" s="10"/>
      <c r="J26" s="10"/>
      <c r="K26" s="10"/>
      <c r="L26" s="10"/>
      <c r="M26" s="20"/>
    </row>
    <row r="27" s="1" customFormat="1" ht="53" customHeight="1" spans="1:13">
      <c r="A27" s="10">
        <v>1</v>
      </c>
      <c r="B27" s="10" t="s">
        <v>120</v>
      </c>
      <c r="C27" s="10" t="s">
        <v>84</v>
      </c>
      <c r="D27" s="10" t="s">
        <v>45</v>
      </c>
      <c r="E27" s="10">
        <v>15</v>
      </c>
      <c r="F27" s="11" t="s">
        <v>121</v>
      </c>
      <c r="G27" s="10" t="s">
        <v>52</v>
      </c>
      <c r="H27" s="10" t="s">
        <v>48</v>
      </c>
      <c r="I27" s="10">
        <v>2471</v>
      </c>
      <c r="J27" s="10">
        <v>1264</v>
      </c>
      <c r="K27" s="10" t="s">
        <v>122</v>
      </c>
      <c r="L27" s="10" t="s">
        <v>23</v>
      </c>
      <c r="M27" s="20" t="s">
        <v>24</v>
      </c>
    </row>
    <row r="28" s="1" customFormat="1" spans="1:13">
      <c r="A28" s="10" t="s">
        <v>123</v>
      </c>
      <c r="B28" s="14" t="s">
        <v>124</v>
      </c>
      <c r="C28" s="10"/>
      <c r="D28" s="10"/>
      <c r="E28" s="10">
        <f>E29</f>
        <v>70.06</v>
      </c>
      <c r="F28" s="13"/>
      <c r="G28" s="10"/>
      <c r="H28" s="10"/>
      <c r="I28" s="10"/>
      <c r="J28" s="10"/>
      <c r="K28" s="10"/>
      <c r="L28" s="10"/>
      <c r="M28" s="20"/>
    </row>
    <row r="29" s="1" customFormat="1" ht="40.5" spans="1:13">
      <c r="A29" s="10">
        <v>1</v>
      </c>
      <c r="B29" s="10" t="s">
        <v>125</v>
      </c>
      <c r="C29" s="10" t="s">
        <v>84</v>
      </c>
      <c r="D29" s="10" t="s">
        <v>50</v>
      </c>
      <c r="E29" s="10">
        <v>70.06</v>
      </c>
      <c r="F29" s="11" t="s">
        <v>126</v>
      </c>
      <c r="G29" s="10" t="s">
        <v>52</v>
      </c>
      <c r="H29" s="10" t="s">
        <v>50</v>
      </c>
      <c r="I29" s="10">
        <v>62</v>
      </c>
      <c r="J29" s="10">
        <v>62</v>
      </c>
      <c r="K29" s="10" t="s">
        <v>127</v>
      </c>
      <c r="L29" s="10" t="s">
        <v>23</v>
      </c>
      <c r="M29" s="20" t="s">
        <v>24</v>
      </c>
    </row>
    <row r="30" s="1" customFormat="1" ht="40.5" spans="1:13">
      <c r="A30" s="10">
        <v>2</v>
      </c>
      <c r="B30" s="10" t="s">
        <v>128</v>
      </c>
      <c r="C30" s="10" t="s">
        <v>17</v>
      </c>
      <c r="D30" s="10" t="s">
        <v>50</v>
      </c>
      <c r="E30" s="10">
        <v>95.7648</v>
      </c>
      <c r="F30" s="13" t="s">
        <v>129</v>
      </c>
      <c r="G30" s="10" t="s">
        <v>52</v>
      </c>
      <c r="H30" s="10" t="s">
        <v>50</v>
      </c>
      <c r="I30" s="10">
        <v>71</v>
      </c>
      <c r="J30" s="10">
        <v>71</v>
      </c>
      <c r="K30" s="10" t="s">
        <v>127</v>
      </c>
      <c r="L30" s="10" t="s">
        <v>23</v>
      </c>
      <c r="M30" s="20" t="s">
        <v>98</v>
      </c>
    </row>
    <row r="31" s="1" customFormat="1" spans="1:13">
      <c r="A31" s="10" t="s">
        <v>130</v>
      </c>
      <c r="B31" s="10" t="s">
        <v>131</v>
      </c>
      <c r="C31" s="10"/>
      <c r="D31" s="10"/>
      <c r="E31" s="10"/>
      <c r="F31" s="11"/>
      <c r="G31" s="10"/>
      <c r="H31" s="10"/>
      <c r="I31" s="10"/>
      <c r="J31" s="10"/>
      <c r="K31" s="10"/>
      <c r="L31" s="10"/>
      <c r="M31" s="20"/>
    </row>
    <row r="32" s="1" customFormat="1" spans="1:13">
      <c r="A32" s="10" t="s">
        <v>132</v>
      </c>
      <c r="B32" s="10" t="s">
        <v>133</v>
      </c>
      <c r="C32" s="10"/>
      <c r="D32" s="10"/>
      <c r="E32" s="10">
        <f>E33</f>
        <v>200</v>
      </c>
      <c r="F32" s="11"/>
      <c r="G32" s="10"/>
      <c r="H32" s="10"/>
      <c r="I32" s="10"/>
      <c r="J32" s="10"/>
      <c r="K32" s="10"/>
      <c r="L32" s="10"/>
      <c r="M32" s="20"/>
    </row>
    <row r="33" s="1" customFormat="1" ht="40.5" spans="1:13">
      <c r="A33" s="10">
        <v>1</v>
      </c>
      <c r="B33" s="10" t="s">
        <v>134</v>
      </c>
      <c r="C33" s="10" t="s">
        <v>17</v>
      </c>
      <c r="D33" s="10" t="s">
        <v>50</v>
      </c>
      <c r="E33" s="10">
        <v>200</v>
      </c>
      <c r="F33" s="15" t="s">
        <v>135</v>
      </c>
      <c r="G33" s="10" t="s">
        <v>136</v>
      </c>
      <c r="H33" s="10" t="s">
        <v>50</v>
      </c>
      <c r="I33" s="10">
        <v>647</v>
      </c>
      <c r="J33" s="10">
        <v>647</v>
      </c>
      <c r="K33" s="10" t="s">
        <v>137</v>
      </c>
      <c r="L33" s="10" t="s">
        <v>23</v>
      </c>
      <c r="M33" s="20" t="s">
        <v>24</v>
      </c>
    </row>
    <row r="34" s="1" customFormat="1" spans="1:13">
      <c r="A34" s="10" t="s">
        <v>138</v>
      </c>
      <c r="B34" s="10" t="s">
        <v>139</v>
      </c>
      <c r="C34" s="10"/>
      <c r="D34" s="10"/>
      <c r="E34" s="10">
        <v>0</v>
      </c>
      <c r="F34" s="11"/>
      <c r="G34" s="10"/>
      <c r="H34" s="10"/>
      <c r="I34" s="10"/>
      <c r="J34" s="10"/>
      <c r="K34" s="10"/>
      <c r="L34" s="10"/>
      <c r="M34" s="20"/>
    </row>
    <row r="35" s="1" customFormat="1" spans="1:13">
      <c r="A35" s="10" t="s">
        <v>140</v>
      </c>
      <c r="B35" s="10" t="s">
        <v>141</v>
      </c>
      <c r="C35" s="10"/>
      <c r="D35" s="10"/>
      <c r="E35" s="10"/>
      <c r="F35" s="11"/>
      <c r="G35" s="10"/>
      <c r="H35" s="10"/>
      <c r="I35" s="10"/>
      <c r="J35" s="10"/>
      <c r="K35" s="10"/>
      <c r="L35" s="10"/>
      <c r="M35" s="20"/>
    </row>
    <row r="36" s="1" customFormat="1" spans="1:13">
      <c r="A36" s="10" t="s">
        <v>142</v>
      </c>
      <c r="B36" s="10" t="s">
        <v>143</v>
      </c>
      <c r="C36" s="10"/>
      <c r="D36" s="10"/>
      <c r="E36" s="10">
        <f>SUM(E37:E77)</f>
        <v>24507.04</v>
      </c>
      <c r="F36" s="13"/>
      <c r="G36" s="10"/>
      <c r="H36" s="10"/>
      <c r="I36" s="10"/>
      <c r="J36" s="10"/>
      <c r="K36" s="10"/>
      <c r="L36" s="10"/>
      <c r="M36" s="20"/>
    </row>
    <row r="37" s="1" customFormat="1" ht="54" spans="1:13">
      <c r="A37" s="10">
        <v>1</v>
      </c>
      <c r="B37" s="10" t="s">
        <v>144</v>
      </c>
      <c r="C37" s="10" t="s">
        <v>17</v>
      </c>
      <c r="D37" s="10" t="s">
        <v>145</v>
      </c>
      <c r="E37" s="10">
        <v>1029.43</v>
      </c>
      <c r="F37" s="11" t="s">
        <v>146</v>
      </c>
      <c r="G37" s="10" t="s">
        <v>147</v>
      </c>
      <c r="H37" s="10" t="s">
        <v>148</v>
      </c>
      <c r="I37" s="10">
        <v>15453</v>
      </c>
      <c r="J37" s="10">
        <v>941</v>
      </c>
      <c r="K37" s="20" t="s">
        <v>149</v>
      </c>
      <c r="L37" s="10" t="s">
        <v>23</v>
      </c>
      <c r="M37" s="20" t="s">
        <v>24</v>
      </c>
    </row>
    <row r="38" s="1" customFormat="1" ht="54" spans="1:13">
      <c r="A38" s="10">
        <v>2</v>
      </c>
      <c r="B38" s="10" t="s">
        <v>150</v>
      </c>
      <c r="C38" s="10" t="s">
        <v>17</v>
      </c>
      <c r="D38" s="10" t="s">
        <v>151</v>
      </c>
      <c r="E38" s="10">
        <v>480.48</v>
      </c>
      <c r="F38" s="15" t="s">
        <v>152</v>
      </c>
      <c r="G38" s="10" t="s">
        <v>147</v>
      </c>
      <c r="H38" s="10" t="s">
        <v>153</v>
      </c>
      <c r="I38" s="10">
        <v>1504</v>
      </c>
      <c r="J38" s="10">
        <v>168</v>
      </c>
      <c r="K38" s="20" t="s">
        <v>149</v>
      </c>
      <c r="L38" s="10" t="s">
        <v>23</v>
      </c>
      <c r="M38" s="20" t="s">
        <v>24</v>
      </c>
    </row>
    <row r="39" s="1" customFormat="1" ht="54" spans="1:13">
      <c r="A39" s="10">
        <v>3</v>
      </c>
      <c r="B39" s="10" t="s">
        <v>154</v>
      </c>
      <c r="C39" s="10" t="s">
        <v>17</v>
      </c>
      <c r="D39" s="10" t="s">
        <v>155</v>
      </c>
      <c r="E39" s="10">
        <v>1199.95</v>
      </c>
      <c r="F39" s="11" t="s">
        <v>156</v>
      </c>
      <c r="G39" s="10" t="s">
        <v>147</v>
      </c>
      <c r="H39" s="10" t="s">
        <v>157</v>
      </c>
      <c r="I39" s="10">
        <v>1478</v>
      </c>
      <c r="J39" s="10">
        <v>120</v>
      </c>
      <c r="K39" s="20" t="s">
        <v>149</v>
      </c>
      <c r="L39" s="10" t="s">
        <v>23</v>
      </c>
      <c r="M39" s="20" t="s">
        <v>24</v>
      </c>
    </row>
    <row r="40" s="1" customFormat="1" ht="54" spans="1:13">
      <c r="A40" s="10">
        <v>4</v>
      </c>
      <c r="B40" s="10" t="s">
        <v>158</v>
      </c>
      <c r="C40" s="10" t="s">
        <v>17</v>
      </c>
      <c r="D40" s="10" t="s">
        <v>159</v>
      </c>
      <c r="E40" s="10">
        <v>824.39</v>
      </c>
      <c r="F40" s="11" t="s">
        <v>160</v>
      </c>
      <c r="G40" s="10" t="s">
        <v>147</v>
      </c>
      <c r="H40" s="10" t="s">
        <v>161</v>
      </c>
      <c r="I40" s="10">
        <v>1478</v>
      </c>
      <c r="J40" s="10">
        <v>120</v>
      </c>
      <c r="K40" s="20" t="s">
        <v>149</v>
      </c>
      <c r="L40" s="10" t="s">
        <v>23</v>
      </c>
      <c r="M40" s="20" t="s">
        <v>24</v>
      </c>
    </row>
    <row r="41" s="1" customFormat="1" ht="94.5" spans="1:13">
      <c r="A41" s="10">
        <v>5</v>
      </c>
      <c r="B41" s="10" t="s">
        <v>162</v>
      </c>
      <c r="C41" s="10" t="s">
        <v>17</v>
      </c>
      <c r="D41" s="10" t="s">
        <v>60</v>
      </c>
      <c r="E41" s="10">
        <v>764.36</v>
      </c>
      <c r="F41" s="11" t="s">
        <v>163</v>
      </c>
      <c r="G41" s="10" t="s">
        <v>164</v>
      </c>
      <c r="H41" s="10" t="s">
        <v>63</v>
      </c>
      <c r="I41" s="10">
        <v>1006</v>
      </c>
      <c r="J41" s="10">
        <v>416</v>
      </c>
      <c r="K41" s="20" t="s">
        <v>165</v>
      </c>
      <c r="L41" s="10" t="s">
        <v>23</v>
      </c>
      <c r="M41" s="20" t="s">
        <v>24</v>
      </c>
    </row>
    <row r="42" s="1" customFormat="1" ht="135" spans="1:13">
      <c r="A42" s="10">
        <v>6</v>
      </c>
      <c r="B42" s="10" t="s">
        <v>166</v>
      </c>
      <c r="C42" s="10" t="s">
        <v>17</v>
      </c>
      <c r="D42" s="10" t="s">
        <v>31</v>
      </c>
      <c r="E42" s="10">
        <v>820.15</v>
      </c>
      <c r="F42" s="16" t="s">
        <v>167</v>
      </c>
      <c r="G42" s="10" t="s">
        <v>164</v>
      </c>
      <c r="H42" s="10" t="s">
        <v>34</v>
      </c>
      <c r="I42" s="10">
        <v>3999</v>
      </c>
      <c r="J42" s="10">
        <v>212</v>
      </c>
      <c r="K42" s="22" t="s">
        <v>168</v>
      </c>
      <c r="L42" s="10" t="s">
        <v>23</v>
      </c>
      <c r="M42" s="20" t="s">
        <v>24</v>
      </c>
    </row>
    <row r="43" s="1" customFormat="1" ht="40.5" spans="1:13">
      <c r="A43" s="10">
        <v>7</v>
      </c>
      <c r="B43" s="10" t="s">
        <v>169</v>
      </c>
      <c r="C43" s="10" t="s">
        <v>17</v>
      </c>
      <c r="D43" s="10" t="s">
        <v>170</v>
      </c>
      <c r="E43" s="10">
        <v>186.67</v>
      </c>
      <c r="F43" s="11" t="s">
        <v>171</v>
      </c>
      <c r="G43" s="10" t="s">
        <v>42</v>
      </c>
      <c r="H43" s="10" t="s">
        <v>172</v>
      </c>
      <c r="I43" s="10">
        <v>4889</v>
      </c>
      <c r="J43" s="10">
        <v>296</v>
      </c>
      <c r="K43" s="20" t="s">
        <v>173</v>
      </c>
      <c r="L43" s="10" t="s">
        <v>23</v>
      </c>
      <c r="M43" s="20" t="s">
        <v>24</v>
      </c>
    </row>
    <row r="44" s="1" customFormat="1" ht="54" spans="1:13">
      <c r="A44" s="10">
        <v>8</v>
      </c>
      <c r="B44" s="10" t="s">
        <v>174</v>
      </c>
      <c r="C44" s="10" t="s">
        <v>17</v>
      </c>
      <c r="D44" s="10" t="s">
        <v>175</v>
      </c>
      <c r="E44" s="10">
        <v>320.7</v>
      </c>
      <c r="F44" s="11" t="s">
        <v>176</v>
      </c>
      <c r="G44" s="10" t="s">
        <v>42</v>
      </c>
      <c r="H44" s="10" t="s">
        <v>177</v>
      </c>
      <c r="I44" s="10">
        <v>2725</v>
      </c>
      <c r="J44" s="10">
        <v>95</v>
      </c>
      <c r="K44" s="20" t="s">
        <v>178</v>
      </c>
      <c r="L44" s="10" t="s">
        <v>23</v>
      </c>
      <c r="M44" s="20" t="s">
        <v>24</v>
      </c>
    </row>
    <row r="45" s="1" customFormat="1" ht="54" spans="1:13">
      <c r="A45" s="10">
        <v>9</v>
      </c>
      <c r="B45" s="10" t="s">
        <v>179</v>
      </c>
      <c r="C45" s="10" t="s">
        <v>17</v>
      </c>
      <c r="D45" s="10" t="s">
        <v>180</v>
      </c>
      <c r="E45" s="10">
        <v>198.94</v>
      </c>
      <c r="F45" s="11" t="s">
        <v>181</v>
      </c>
      <c r="G45" s="10" t="s">
        <v>62</v>
      </c>
      <c r="H45" s="10" t="s">
        <v>106</v>
      </c>
      <c r="I45" s="10">
        <v>2885</v>
      </c>
      <c r="J45" s="10">
        <v>1582</v>
      </c>
      <c r="K45" s="20" t="s">
        <v>182</v>
      </c>
      <c r="L45" s="10" t="s">
        <v>23</v>
      </c>
      <c r="M45" s="20" t="s">
        <v>24</v>
      </c>
    </row>
    <row r="46" s="1" customFormat="1" ht="54" spans="1:13">
      <c r="A46" s="10">
        <v>10</v>
      </c>
      <c r="B46" s="10" t="s">
        <v>183</v>
      </c>
      <c r="C46" s="10" t="s">
        <v>17</v>
      </c>
      <c r="D46" s="10" t="s">
        <v>184</v>
      </c>
      <c r="E46" s="10">
        <v>1407.37</v>
      </c>
      <c r="F46" s="17" t="s">
        <v>185</v>
      </c>
      <c r="G46" s="10" t="s">
        <v>33</v>
      </c>
      <c r="H46" s="10" t="s">
        <v>186</v>
      </c>
      <c r="I46" s="10">
        <v>646</v>
      </c>
      <c r="J46" s="10">
        <v>41</v>
      </c>
      <c r="K46" s="20" t="s">
        <v>187</v>
      </c>
      <c r="L46" s="10" t="s">
        <v>23</v>
      </c>
      <c r="M46" s="20" t="s">
        <v>24</v>
      </c>
    </row>
    <row r="47" s="1" customFormat="1" ht="67.5" spans="1:13">
      <c r="A47" s="10">
        <v>11</v>
      </c>
      <c r="B47" s="10" t="s">
        <v>188</v>
      </c>
      <c r="C47" s="10" t="s">
        <v>17</v>
      </c>
      <c r="D47" s="10" t="s">
        <v>31</v>
      </c>
      <c r="E47" s="10">
        <v>723.76</v>
      </c>
      <c r="F47" s="16" t="s">
        <v>189</v>
      </c>
      <c r="G47" s="10" t="s">
        <v>33</v>
      </c>
      <c r="H47" s="10" t="s">
        <v>34</v>
      </c>
      <c r="I47" s="10">
        <v>2562</v>
      </c>
      <c r="J47" s="10">
        <v>38</v>
      </c>
      <c r="K47" s="22" t="s">
        <v>187</v>
      </c>
      <c r="L47" s="10" t="s">
        <v>23</v>
      </c>
      <c r="M47" s="20" t="s">
        <v>24</v>
      </c>
    </row>
    <row r="48" s="1" customFormat="1" ht="67.5" spans="1:13">
      <c r="A48" s="10">
        <v>12</v>
      </c>
      <c r="B48" s="10" t="s">
        <v>190</v>
      </c>
      <c r="C48" s="10" t="s">
        <v>17</v>
      </c>
      <c r="D48" s="10" t="s">
        <v>40</v>
      </c>
      <c r="E48" s="10">
        <v>454.9</v>
      </c>
      <c r="F48" s="11" t="s">
        <v>191</v>
      </c>
      <c r="G48" s="10" t="s">
        <v>42</v>
      </c>
      <c r="H48" s="10" t="s">
        <v>43</v>
      </c>
      <c r="I48" s="10">
        <v>164460</v>
      </c>
      <c r="J48" s="10">
        <v>36</v>
      </c>
      <c r="K48" s="20" t="s">
        <v>187</v>
      </c>
      <c r="L48" s="10" t="s">
        <v>23</v>
      </c>
      <c r="M48" s="20" t="s">
        <v>24</v>
      </c>
    </row>
    <row r="49" s="1" customFormat="1" ht="81" spans="1:13">
      <c r="A49" s="10">
        <v>13</v>
      </c>
      <c r="B49" s="10" t="s">
        <v>192</v>
      </c>
      <c r="C49" s="10" t="s">
        <v>17</v>
      </c>
      <c r="D49" s="10" t="s">
        <v>193</v>
      </c>
      <c r="E49" s="10">
        <v>332.79</v>
      </c>
      <c r="F49" s="11" t="s">
        <v>194</v>
      </c>
      <c r="G49" s="10" t="s">
        <v>42</v>
      </c>
      <c r="H49" s="10" t="s">
        <v>195</v>
      </c>
      <c r="I49" s="10">
        <v>1090</v>
      </c>
      <c r="J49" s="10">
        <v>72</v>
      </c>
      <c r="K49" s="20" t="s">
        <v>187</v>
      </c>
      <c r="L49" s="10" t="s">
        <v>23</v>
      </c>
      <c r="M49" s="20" t="s">
        <v>24</v>
      </c>
    </row>
    <row r="50" s="1" customFormat="1" ht="67.5" spans="1:13">
      <c r="A50" s="10">
        <v>14</v>
      </c>
      <c r="B50" s="10" t="s">
        <v>196</v>
      </c>
      <c r="C50" s="10" t="s">
        <v>17</v>
      </c>
      <c r="D50" s="10" t="s">
        <v>31</v>
      </c>
      <c r="E50" s="10">
        <v>399.03</v>
      </c>
      <c r="F50" s="11" t="s">
        <v>197</v>
      </c>
      <c r="G50" s="10" t="s">
        <v>33</v>
      </c>
      <c r="H50" s="10" t="s">
        <v>34</v>
      </c>
      <c r="I50" s="10">
        <v>31702</v>
      </c>
      <c r="J50" s="10">
        <v>1619</v>
      </c>
      <c r="K50" s="10" t="s">
        <v>198</v>
      </c>
      <c r="L50" s="10" t="s">
        <v>23</v>
      </c>
      <c r="M50" s="20" t="s">
        <v>24</v>
      </c>
    </row>
    <row r="51" s="1" customFormat="1" ht="81" spans="1:13">
      <c r="A51" s="10">
        <v>15</v>
      </c>
      <c r="B51" s="10" t="s">
        <v>199</v>
      </c>
      <c r="C51" s="10" t="s">
        <v>17</v>
      </c>
      <c r="D51" s="10" t="s">
        <v>200</v>
      </c>
      <c r="E51" s="10">
        <v>920.85</v>
      </c>
      <c r="F51" s="11" t="s">
        <v>201</v>
      </c>
      <c r="G51" s="10" t="s">
        <v>202</v>
      </c>
      <c r="H51" s="10" t="s">
        <v>203</v>
      </c>
      <c r="I51" s="10">
        <v>2530</v>
      </c>
      <c r="J51" s="10">
        <v>77</v>
      </c>
      <c r="K51" s="20" t="s">
        <v>187</v>
      </c>
      <c r="L51" s="10" t="s">
        <v>23</v>
      </c>
      <c r="M51" s="20" t="s">
        <v>24</v>
      </c>
    </row>
    <row r="52" s="1" customFormat="1" ht="135" spans="1:13">
      <c r="A52" s="10">
        <v>16</v>
      </c>
      <c r="B52" s="10" t="s">
        <v>204</v>
      </c>
      <c r="C52" s="10" t="s">
        <v>17</v>
      </c>
      <c r="D52" s="10" t="s">
        <v>205</v>
      </c>
      <c r="E52" s="10">
        <v>173.28</v>
      </c>
      <c r="F52" s="17" t="s">
        <v>206</v>
      </c>
      <c r="G52" s="10" t="s">
        <v>72</v>
      </c>
      <c r="H52" s="10" t="s">
        <v>207</v>
      </c>
      <c r="I52" s="10">
        <v>2650</v>
      </c>
      <c r="J52" s="10">
        <v>733</v>
      </c>
      <c r="K52" s="20" t="s">
        <v>182</v>
      </c>
      <c r="L52" s="10" t="s">
        <v>23</v>
      </c>
      <c r="M52" s="20" t="s">
        <v>24</v>
      </c>
    </row>
    <row r="53" s="1" customFormat="1" ht="40.5" spans="1:13">
      <c r="A53" s="10">
        <v>17</v>
      </c>
      <c r="B53" s="10" t="s">
        <v>208</v>
      </c>
      <c r="C53" s="10" t="s">
        <v>17</v>
      </c>
      <c r="D53" s="10" t="s">
        <v>45</v>
      </c>
      <c r="E53" s="10">
        <v>392.07</v>
      </c>
      <c r="F53" s="11" t="s">
        <v>209</v>
      </c>
      <c r="G53" s="10" t="s">
        <v>33</v>
      </c>
      <c r="H53" s="10" t="s">
        <v>48</v>
      </c>
      <c r="I53" s="10">
        <v>2328</v>
      </c>
      <c r="J53" s="10">
        <v>133</v>
      </c>
      <c r="K53" s="20" t="s">
        <v>187</v>
      </c>
      <c r="L53" s="10" t="s">
        <v>23</v>
      </c>
      <c r="M53" s="20" t="s">
        <v>24</v>
      </c>
    </row>
    <row r="54" s="1" customFormat="1" ht="108" spans="1:13">
      <c r="A54" s="10">
        <v>18</v>
      </c>
      <c r="B54" s="10" t="s">
        <v>210</v>
      </c>
      <c r="C54" s="10" t="s">
        <v>17</v>
      </c>
      <c r="D54" s="10" t="s">
        <v>211</v>
      </c>
      <c r="E54" s="10">
        <v>413.77</v>
      </c>
      <c r="F54" s="11" t="s">
        <v>212</v>
      </c>
      <c r="G54" s="10" t="s">
        <v>213</v>
      </c>
      <c r="H54" s="10" t="s">
        <v>214</v>
      </c>
      <c r="I54" s="10">
        <v>646</v>
      </c>
      <c r="J54" s="10">
        <v>41</v>
      </c>
      <c r="K54" s="20" t="s">
        <v>215</v>
      </c>
      <c r="L54" s="10" t="s">
        <v>23</v>
      </c>
      <c r="M54" s="20" t="s">
        <v>24</v>
      </c>
    </row>
    <row r="55" s="1" customFormat="1" ht="81" spans="1:13">
      <c r="A55" s="10">
        <v>19</v>
      </c>
      <c r="B55" s="10" t="s">
        <v>216</v>
      </c>
      <c r="C55" s="10" t="s">
        <v>17</v>
      </c>
      <c r="D55" s="10" t="s">
        <v>217</v>
      </c>
      <c r="E55" s="10">
        <v>2543.11</v>
      </c>
      <c r="F55" s="11" t="s">
        <v>218</v>
      </c>
      <c r="G55" s="10" t="s">
        <v>219</v>
      </c>
      <c r="H55" s="10" t="s">
        <v>217</v>
      </c>
      <c r="I55" s="10">
        <v>820</v>
      </c>
      <c r="J55" s="10">
        <v>78</v>
      </c>
      <c r="K55" s="20" t="s">
        <v>220</v>
      </c>
      <c r="L55" s="10" t="s">
        <v>23</v>
      </c>
      <c r="M55" s="20" t="s">
        <v>24</v>
      </c>
    </row>
    <row r="56" s="1" customFormat="1" ht="40.5" spans="1:13">
      <c r="A56" s="10">
        <v>20</v>
      </c>
      <c r="B56" s="10" t="s">
        <v>221</v>
      </c>
      <c r="C56" s="10" t="s">
        <v>84</v>
      </c>
      <c r="D56" s="10" t="s">
        <v>222</v>
      </c>
      <c r="E56" s="10">
        <v>194.13</v>
      </c>
      <c r="F56" s="13" t="s">
        <v>223</v>
      </c>
      <c r="G56" s="10" t="s">
        <v>52</v>
      </c>
      <c r="H56" s="10" t="s">
        <v>222</v>
      </c>
      <c r="I56" s="10">
        <v>820</v>
      </c>
      <c r="J56" s="10">
        <v>78</v>
      </c>
      <c r="K56" s="10" t="s">
        <v>224</v>
      </c>
      <c r="L56" s="10" t="s">
        <v>23</v>
      </c>
      <c r="M56" s="20" t="s">
        <v>24</v>
      </c>
    </row>
    <row r="57" s="1" customFormat="1" ht="40.5" spans="1:13">
      <c r="A57" s="10">
        <v>21</v>
      </c>
      <c r="B57" s="10" t="s">
        <v>225</v>
      </c>
      <c r="C57" s="10" t="s">
        <v>84</v>
      </c>
      <c r="D57" s="10" t="s">
        <v>200</v>
      </c>
      <c r="E57" s="10">
        <v>745.91</v>
      </c>
      <c r="F57" s="11" t="s">
        <v>226</v>
      </c>
      <c r="G57" s="10" t="s">
        <v>202</v>
      </c>
      <c r="H57" s="10" t="s">
        <v>203</v>
      </c>
      <c r="I57" s="23">
        <v>2474</v>
      </c>
      <c r="J57" s="23">
        <v>1264</v>
      </c>
      <c r="K57" s="10" t="s">
        <v>227</v>
      </c>
      <c r="L57" s="10" t="s">
        <v>23</v>
      </c>
      <c r="M57" s="20" t="s">
        <v>24</v>
      </c>
    </row>
    <row r="58" s="1" customFormat="1" ht="67.5" spans="1:13">
      <c r="A58" s="10">
        <v>22</v>
      </c>
      <c r="B58" s="10" t="s">
        <v>228</v>
      </c>
      <c r="C58" s="10" t="s">
        <v>84</v>
      </c>
      <c r="D58" s="10" t="s">
        <v>161</v>
      </c>
      <c r="E58" s="10">
        <v>903.88</v>
      </c>
      <c r="F58" s="12" t="s">
        <v>229</v>
      </c>
      <c r="G58" s="10" t="s">
        <v>202</v>
      </c>
      <c r="H58" s="10" t="s">
        <v>161</v>
      </c>
      <c r="I58" s="24">
        <v>719</v>
      </c>
      <c r="J58" s="24">
        <v>297</v>
      </c>
      <c r="K58" s="10" t="s">
        <v>230</v>
      </c>
      <c r="L58" s="10" t="s">
        <v>23</v>
      </c>
      <c r="M58" s="20" t="s">
        <v>24</v>
      </c>
    </row>
    <row r="59" s="1" customFormat="1" ht="54" spans="1:13">
      <c r="A59" s="10">
        <v>23</v>
      </c>
      <c r="B59" s="10" t="s">
        <v>231</v>
      </c>
      <c r="C59" s="10" t="s">
        <v>84</v>
      </c>
      <c r="D59" s="10" t="s">
        <v>232</v>
      </c>
      <c r="E59" s="10">
        <v>441.26</v>
      </c>
      <c r="F59" s="13" t="s">
        <v>233</v>
      </c>
      <c r="G59" s="10" t="s">
        <v>52</v>
      </c>
      <c r="H59" s="10" t="s">
        <v>232</v>
      </c>
      <c r="I59" s="10">
        <v>1811</v>
      </c>
      <c r="J59" s="10">
        <v>1811</v>
      </c>
      <c r="K59" s="10" t="s">
        <v>234</v>
      </c>
      <c r="L59" s="10" t="s">
        <v>23</v>
      </c>
      <c r="M59" s="20" t="s">
        <v>24</v>
      </c>
    </row>
    <row r="60" s="1" customFormat="1" ht="54" spans="1:13">
      <c r="A60" s="10">
        <v>24</v>
      </c>
      <c r="B60" s="10" t="s">
        <v>235</v>
      </c>
      <c r="C60" s="10" t="s">
        <v>84</v>
      </c>
      <c r="D60" s="10" t="s">
        <v>90</v>
      </c>
      <c r="E60" s="10">
        <v>104.98</v>
      </c>
      <c r="F60" s="13" t="s">
        <v>236</v>
      </c>
      <c r="G60" s="10" t="s">
        <v>52</v>
      </c>
      <c r="H60" s="10" t="s">
        <v>90</v>
      </c>
      <c r="I60" s="23">
        <v>2613</v>
      </c>
      <c r="J60" s="23">
        <v>1024</v>
      </c>
      <c r="K60" s="10" t="s">
        <v>237</v>
      </c>
      <c r="L60" s="10" t="s">
        <v>23</v>
      </c>
      <c r="M60" s="20" t="s">
        <v>24</v>
      </c>
    </row>
    <row r="61" s="1" customFormat="1" ht="40.5" spans="1:13">
      <c r="A61" s="10">
        <v>25</v>
      </c>
      <c r="B61" s="10" t="s">
        <v>238</v>
      </c>
      <c r="C61" s="10" t="s">
        <v>84</v>
      </c>
      <c r="D61" s="10" t="s">
        <v>111</v>
      </c>
      <c r="E61" s="10">
        <v>950.27</v>
      </c>
      <c r="F61" s="11" t="s">
        <v>239</v>
      </c>
      <c r="G61" s="10" t="s">
        <v>72</v>
      </c>
      <c r="H61" s="10" t="s">
        <v>111</v>
      </c>
      <c r="I61" s="23">
        <v>1719</v>
      </c>
      <c r="J61" s="23">
        <v>914</v>
      </c>
      <c r="K61" s="10" t="s">
        <v>240</v>
      </c>
      <c r="L61" s="10" t="s">
        <v>23</v>
      </c>
      <c r="M61" s="20" t="s">
        <v>24</v>
      </c>
    </row>
    <row r="62" s="1" customFormat="1" ht="54" spans="1:13">
      <c r="A62" s="10">
        <v>26</v>
      </c>
      <c r="B62" s="10" t="s">
        <v>241</v>
      </c>
      <c r="C62" s="10" t="s">
        <v>84</v>
      </c>
      <c r="D62" s="10" t="s">
        <v>63</v>
      </c>
      <c r="E62" s="10">
        <v>726.28</v>
      </c>
      <c r="F62" s="13" t="s">
        <v>242</v>
      </c>
      <c r="G62" s="10" t="s">
        <v>62</v>
      </c>
      <c r="H62" s="10" t="s">
        <v>63</v>
      </c>
      <c r="I62" s="23">
        <v>2471</v>
      </c>
      <c r="J62" s="23">
        <v>1264</v>
      </c>
      <c r="K62" s="10" t="s">
        <v>243</v>
      </c>
      <c r="L62" s="10" t="s">
        <v>23</v>
      </c>
      <c r="M62" s="20" t="s">
        <v>24</v>
      </c>
    </row>
    <row r="63" s="1" customFormat="1" ht="40.5" spans="1:13">
      <c r="A63" s="10">
        <v>27</v>
      </c>
      <c r="B63" s="10" t="s">
        <v>244</v>
      </c>
      <c r="C63" s="10" t="s">
        <v>84</v>
      </c>
      <c r="D63" s="10" t="s">
        <v>232</v>
      </c>
      <c r="E63" s="10">
        <v>998.04</v>
      </c>
      <c r="F63" s="13" t="s">
        <v>245</v>
      </c>
      <c r="G63" s="10" t="s">
        <v>213</v>
      </c>
      <c r="H63" s="10" t="s">
        <v>232</v>
      </c>
      <c r="I63" s="23">
        <v>2471</v>
      </c>
      <c r="J63" s="23">
        <v>1264</v>
      </c>
      <c r="K63" s="10" t="s">
        <v>246</v>
      </c>
      <c r="L63" s="10" t="s">
        <v>23</v>
      </c>
      <c r="M63" s="20" t="s">
        <v>24</v>
      </c>
    </row>
    <row r="64" s="1" customFormat="1" ht="40.5" spans="1:13">
      <c r="A64" s="10">
        <v>28</v>
      </c>
      <c r="B64" s="10" t="s">
        <v>247</v>
      </c>
      <c r="C64" s="10" t="s">
        <v>84</v>
      </c>
      <c r="D64" s="10" t="s">
        <v>248</v>
      </c>
      <c r="E64" s="10">
        <v>642.11</v>
      </c>
      <c r="F64" s="12" t="s">
        <v>249</v>
      </c>
      <c r="G64" s="10" t="s">
        <v>250</v>
      </c>
      <c r="H64" s="10" t="s">
        <v>248</v>
      </c>
      <c r="I64" s="10">
        <f>2471+2938+1719</f>
        <v>7128</v>
      </c>
      <c r="J64" s="10">
        <f>1264+1361+914</f>
        <v>3539</v>
      </c>
      <c r="K64" s="10" t="s">
        <v>246</v>
      </c>
      <c r="L64" s="10" t="s">
        <v>23</v>
      </c>
      <c r="M64" s="20" t="s">
        <v>24</v>
      </c>
    </row>
    <row r="65" s="1" customFormat="1" ht="40.5" spans="1:13">
      <c r="A65" s="10">
        <v>29</v>
      </c>
      <c r="B65" s="10" t="s">
        <v>251</v>
      </c>
      <c r="C65" s="10" t="s">
        <v>84</v>
      </c>
      <c r="D65" s="10" t="s">
        <v>252</v>
      </c>
      <c r="E65" s="10">
        <v>529.5</v>
      </c>
      <c r="F65" s="12" t="s">
        <v>253</v>
      </c>
      <c r="G65" s="10" t="s">
        <v>254</v>
      </c>
      <c r="H65" s="10" t="s">
        <v>252</v>
      </c>
      <c r="I65" s="23">
        <v>2471</v>
      </c>
      <c r="J65" s="23">
        <v>1264</v>
      </c>
      <c r="K65" s="10" t="s">
        <v>246</v>
      </c>
      <c r="L65" s="10" t="s">
        <v>23</v>
      </c>
      <c r="M65" s="20" t="s">
        <v>24</v>
      </c>
    </row>
    <row r="66" s="1" customFormat="1" ht="54" spans="1:13">
      <c r="A66" s="10">
        <v>30</v>
      </c>
      <c r="B66" s="10" t="s">
        <v>255</v>
      </c>
      <c r="C66" s="10" t="s">
        <v>84</v>
      </c>
      <c r="D66" s="10" t="s">
        <v>57</v>
      </c>
      <c r="E66" s="10">
        <v>346.14</v>
      </c>
      <c r="F66" s="11" t="s">
        <v>256</v>
      </c>
      <c r="G66" s="10" t="s">
        <v>47</v>
      </c>
      <c r="H66" s="10" t="s">
        <v>57</v>
      </c>
      <c r="I66" s="23">
        <f>1749+3163</f>
        <v>4912</v>
      </c>
      <c r="J66" s="23">
        <f>1100+439</f>
        <v>1539</v>
      </c>
      <c r="K66" s="10" t="s">
        <v>257</v>
      </c>
      <c r="L66" s="10" t="s">
        <v>23</v>
      </c>
      <c r="M66" s="20" t="s">
        <v>24</v>
      </c>
    </row>
    <row r="67" s="1" customFormat="1" ht="54" spans="1:13">
      <c r="A67" s="10">
        <v>31</v>
      </c>
      <c r="B67" s="10" t="s">
        <v>258</v>
      </c>
      <c r="C67" s="10" t="s">
        <v>84</v>
      </c>
      <c r="D67" s="10" t="s">
        <v>57</v>
      </c>
      <c r="E67" s="10">
        <v>353.65</v>
      </c>
      <c r="F67" s="11" t="s">
        <v>259</v>
      </c>
      <c r="G67" s="10" t="s">
        <v>47</v>
      </c>
      <c r="H67" s="10" t="s">
        <v>57</v>
      </c>
      <c r="I67" s="23">
        <f>16211</f>
        <v>16211</v>
      </c>
      <c r="J67" s="23">
        <f>3880</f>
        <v>3880</v>
      </c>
      <c r="K67" s="10" t="s">
        <v>260</v>
      </c>
      <c r="L67" s="10" t="s">
        <v>23</v>
      </c>
      <c r="M67" s="20" t="s">
        <v>24</v>
      </c>
    </row>
    <row r="68" s="1" customFormat="1" ht="40.5" spans="1:13">
      <c r="A68" s="10">
        <v>32</v>
      </c>
      <c r="B68" s="10" t="s">
        <v>261</v>
      </c>
      <c r="C68" s="10" t="s">
        <v>84</v>
      </c>
      <c r="D68" s="10" t="s">
        <v>262</v>
      </c>
      <c r="E68" s="10">
        <v>212.7</v>
      </c>
      <c r="F68" s="25" t="s">
        <v>263</v>
      </c>
      <c r="G68" s="10" t="s">
        <v>56</v>
      </c>
      <c r="H68" s="10" t="s">
        <v>262</v>
      </c>
      <c r="I68" s="23">
        <v>2101</v>
      </c>
      <c r="J68" s="23">
        <v>356</v>
      </c>
      <c r="K68" s="28" t="s">
        <v>257</v>
      </c>
      <c r="L68" s="10" t="s">
        <v>23</v>
      </c>
      <c r="M68" s="20" t="s">
        <v>24</v>
      </c>
    </row>
    <row r="69" s="1" customFormat="1" ht="67.5" spans="1:13">
      <c r="A69" s="10">
        <v>33</v>
      </c>
      <c r="B69" s="10" t="s">
        <v>264</v>
      </c>
      <c r="C69" s="10" t="s">
        <v>84</v>
      </c>
      <c r="D69" s="10" t="s">
        <v>186</v>
      </c>
      <c r="E69" s="10">
        <v>96.41</v>
      </c>
      <c r="F69" s="12" t="s">
        <v>265</v>
      </c>
      <c r="G69" s="10" t="s">
        <v>33</v>
      </c>
      <c r="H69" s="10" t="s">
        <v>186</v>
      </c>
      <c r="I69" s="23">
        <f>1302+1605</f>
        <v>2907</v>
      </c>
      <c r="J69" s="23">
        <f>84+78</f>
        <v>162</v>
      </c>
      <c r="K69" s="10" t="s">
        <v>198</v>
      </c>
      <c r="L69" s="10" t="s">
        <v>23</v>
      </c>
      <c r="M69" s="20" t="s">
        <v>24</v>
      </c>
    </row>
    <row r="70" s="1" customFormat="1" ht="40.5" spans="1:13">
      <c r="A70" s="10">
        <v>34</v>
      </c>
      <c r="B70" s="10" t="s">
        <v>266</v>
      </c>
      <c r="C70" s="10" t="s">
        <v>84</v>
      </c>
      <c r="D70" s="10" t="s">
        <v>48</v>
      </c>
      <c r="E70" s="10">
        <v>397.74</v>
      </c>
      <c r="F70" s="15" t="s">
        <v>267</v>
      </c>
      <c r="G70" s="10" t="s">
        <v>33</v>
      </c>
      <c r="H70" s="10" t="s">
        <v>48</v>
      </c>
      <c r="I70" s="23">
        <v>1775</v>
      </c>
      <c r="J70" s="23">
        <v>281</v>
      </c>
      <c r="K70" s="23" t="s">
        <v>268</v>
      </c>
      <c r="L70" s="10" t="s">
        <v>23</v>
      </c>
      <c r="M70" s="20" t="s">
        <v>24</v>
      </c>
    </row>
    <row r="71" s="1" customFormat="1" ht="81" spans="1:13">
      <c r="A71" s="10">
        <v>35</v>
      </c>
      <c r="B71" s="10" t="s">
        <v>269</v>
      </c>
      <c r="C71" s="10" t="s">
        <v>84</v>
      </c>
      <c r="D71" s="10" t="s">
        <v>203</v>
      </c>
      <c r="E71" s="10">
        <v>398.57</v>
      </c>
      <c r="F71" s="11" t="s">
        <v>270</v>
      </c>
      <c r="G71" s="10" t="s">
        <v>202</v>
      </c>
      <c r="H71" s="10" t="s">
        <v>203</v>
      </c>
      <c r="I71" s="23">
        <v>1191</v>
      </c>
      <c r="J71" s="23">
        <v>182</v>
      </c>
      <c r="K71" s="20" t="s">
        <v>187</v>
      </c>
      <c r="L71" s="10" t="s">
        <v>23</v>
      </c>
      <c r="M71" s="20" t="s">
        <v>24</v>
      </c>
    </row>
    <row r="72" s="1" customFormat="1" ht="67.5" spans="1:13">
      <c r="A72" s="10">
        <v>36</v>
      </c>
      <c r="B72" s="10" t="s">
        <v>271</v>
      </c>
      <c r="C72" s="10" t="s">
        <v>84</v>
      </c>
      <c r="D72" s="10" t="s">
        <v>106</v>
      </c>
      <c r="E72" s="10">
        <v>950.31</v>
      </c>
      <c r="F72" s="15" t="s">
        <v>272</v>
      </c>
      <c r="G72" s="10" t="s">
        <v>52</v>
      </c>
      <c r="H72" s="10" t="s">
        <v>106</v>
      </c>
      <c r="I72" s="23">
        <v>1605</v>
      </c>
      <c r="J72" s="23">
        <v>78</v>
      </c>
      <c r="K72" s="23" t="s">
        <v>237</v>
      </c>
      <c r="L72" s="10" t="s">
        <v>23</v>
      </c>
      <c r="M72" s="20" t="s">
        <v>24</v>
      </c>
    </row>
    <row r="73" s="2" customFormat="1" ht="40.5" spans="1:13">
      <c r="A73" s="10">
        <v>37</v>
      </c>
      <c r="B73" s="10" t="s">
        <v>273</v>
      </c>
      <c r="C73" s="10" t="s">
        <v>84</v>
      </c>
      <c r="D73" s="10" t="s">
        <v>274</v>
      </c>
      <c r="E73" s="10">
        <v>382.28</v>
      </c>
      <c r="F73" s="15" t="s">
        <v>275</v>
      </c>
      <c r="G73" s="10" t="s">
        <v>52</v>
      </c>
      <c r="H73" s="10" t="s">
        <v>274</v>
      </c>
      <c r="I73" s="23">
        <v>1006</v>
      </c>
      <c r="J73" s="23">
        <v>416</v>
      </c>
      <c r="K73" s="23" t="s">
        <v>276</v>
      </c>
      <c r="L73" s="10" t="s">
        <v>23</v>
      </c>
      <c r="M73" s="20" t="s">
        <v>24</v>
      </c>
    </row>
    <row r="74" s="2" customFormat="1" ht="54" spans="1:13">
      <c r="A74" s="10">
        <v>38</v>
      </c>
      <c r="B74" s="10" t="s">
        <v>277</v>
      </c>
      <c r="C74" s="10" t="s">
        <v>84</v>
      </c>
      <c r="D74" s="10" t="s">
        <v>57</v>
      </c>
      <c r="E74" s="10">
        <v>557.32</v>
      </c>
      <c r="F74" s="12" t="s">
        <v>278</v>
      </c>
      <c r="G74" s="10" t="s">
        <v>56</v>
      </c>
      <c r="H74" s="10" t="s">
        <v>57</v>
      </c>
      <c r="I74" s="23">
        <v>1302</v>
      </c>
      <c r="J74" s="23">
        <v>84</v>
      </c>
      <c r="K74" s="20" t="s">
        <v>187</v>
      </c>
      <c r="L74" s="10" t="s">
        <v>23</v>
      </c>
      <c r="M74" s="20" t="s">
        <v>24</v>
      </c>
    </row>
    <row r="75" s="2" customFormat="1" ht="45" customHeight="1" spans="1:13">
      <c r="A75" s="10">
        <v>39</v>
      </c>
      <c r="B75" s="10" t="s">
        <v>279</v>
      </c>
      <c r="C75" s="10" t="s">
        <v>84</v>
      </c>
      <c r="D75" s="10" t="s">
        <v>68</v>
      </c>
      <c r="E75" s="10">
        <v>356.94</v>
      </c>
      <c r="F75" s="15" t="s">
        <v>280</v>
      </c>
      <c r="G75" s="10" t="s">
        <v>52</v>
      </c>
      <c r="H75" s="10" t="s">
        <v>68</v>
      </c>
      <c r="I75" s="23">
        <v>820</v>
      </c>
      <c r="J75" s="23">
        <v>78</v>
      </c>
      <c r="K75" s="23" t="s">
        <v>281</v>
      </c>
      <c r="L75" s="10" t="s">
        <v>23</v>
      </c>
      <c r="M75" s="20" t="s">
        <v>24</v>
      </c>
    </row>
    <row r="76" s="2" customFormat="1" ht="108" spans="1:13">
      <c r="A76" s="10">
        <v>40</v>
      </c>
      <c r="B76" s="10" t="s">
        <v>282</v>
      </c>
      <c r="C76" s="10" t="s">
        <v>84</v>
      </c>
      <c r="D76" s="10" t="s">
        <v>283</v>
      </c>
      <c r="E76" s="10">
        <v>398.3</v>
      </c>
      <c r="F76" s="11" t="s">
        <v>212</v>
      </c>
      <c r="G76" s="10" t="s">
        <v>52</v>
      </c>
      <c r="H76" s="10" t="s">
        <v>283</v>
      </c>
      <c r="I76" s="23">
        <v>2938</v>
      </c>
      <c r="J76" s="23">
        <v>1361</v>
      </c>
      <c r="K76" s="20" t="s">
        <v>187</v>
      </c>
      <c r="L76" s="10" t="s">
        <v>23</v>
      </c>
      <c r="M76" s="20" t="s">
        <v>24</v>
      </c>
    </row>
    <row r="77" s="2" customFormat="1" ht="67.5" spans="1:13">
      <c r="A77" s="10">
        <v>41</v>
      </c>
      <c r="B77" s="10" t="s">
        <v>284</v>
      </c>
      <c r="C77" s="10" t="s">
        <v>84</v>
      </c>
      <c r="D77" s="10" t="s">
        <v>106</v>
      </c>
      <c r="E77" s="10">
        <v>234.32</v>
      </c>
      <c r="F77" s="15" t="s">
        <v>285</v>
      </c>
      <c r="G77" s="10" t="s">
        <v>62</v>
      </c>
      <c r="H77" s="10" t="s">
        <v>106</v>
      </c>
      <c r="I77" s="23">
        <v>1749</v>
      </c>
      <c r="J77" s="23">
        <v>1100</v>
      </c>
      <c r="K77" s="23" t="s">
        <v>286</v>
      </c>
      <c r="L77" s="10" t="s">
        <v>23</v>
      </c>
      <c r="M77" s="20" t="s">
        <v>24</v>
      </c>
    </row>
    <row r="78" customFormat="1" ht="81" spans="1:13">
      <c r="A78" s="10">
        <v>42</v>
      </c>
      <c r="B78" s="10" t="s">
        <v>287</v>
      </c>
      <c r="C78" s="10" t="s">
        <v>17</v>
      </c>
      <c r="D78" s="10" t="s">
        <v>288</v>
      </c>
      <c r="E78" s="10">
        <v>255</v>
      </c>
      <c r="F78" s="15" t="s">
        <v>289</v>
      </c>
      <c r="G78" s="10" t="s">
        <v>219</v>
      </c>
      <c r="H78" s="10" t="s">
        <v>274</v>
      </c>
      <c r="I78" s="23">
        <v>540</v>
      </c>
      <c r="J78" s="23">
        <v>210</v>
      </c>
      <c r="K78" s="23" t="s">
        <v>290</v>
      </c>
      <c r="L78" s="10" t="s">
        <v>23</v>
      </c>
      <c r="M78" s="20" t="s">
        <v>24</v>
      </c>
    </row>
    <row r="79" customFormat="1" ht="81" spans="1:13">
      <c r="A79" s="10">
        <v>43</v>
      </c>
      <c r="B79" s="10" t="s">
        <v>291</v>
      </c>
      <c r="C79" s="10" t="s">
        <v>17</v>
      </c>
      <c r="D79" s="10" t="s">
        <v>292</v>
      </c>
      <c r="E79" s="10">
        <v>185</v>
      </c>
      <c r="F79" s="13" t="s">
        <v>293</v>
      </c>
      <c r="G79" s="10" t="s">
        <v>219</v>
      </c>
      <c r="H79" s="10" t="s">
        <v>106</v>
      </c>
      <c r="I79" s="10">
        <v>1749</v>
      </c>
      <c r="J79" s="10">
        <v>1100</v>
      </c>
      <c r="K79" s="10" t="s">
        <v>237</v>
      </c>
      <c r="L79" s="10" t="s">
        <v>23</v>
      </c>
      <c r="M79" s="20" t="s">
        <v>24</v>
      </c>
    </row>
    <row r="80" ht="94.5" spans="1:13">
      <c r="A80" s="10">
        <v>44</v>
      </c>
      <c r="B80" s="10" t="s">
        <v>294</v>
      </c>
      <c r="C80" s="10" t="s">
        <v>17</v>
      </c>
      <c r="D80" s="10" t="s">
        <v>295</v>
      </c>
      <c r="E80" s="10">
        <v>668.09</v>
      </c>
      <c r="F80" s="13" t="s">
        <v>296</v>
      </c>
      <c r="G80" s="10" t="s">
        <v>164</v>
      </c>
      <c r="H80" s="10" t="s">
        <v>68</v>
      </c>
      <c r="I80" s="10">
        <v>820</v>
      </c>
      <c r="J80" s="10">
        <v>78</v>
      </c>
      <c r="K80" s="10" t="s">
        <v>297</v>
      </c>
      <c r="L80" s="10" t="s">
        <v>23</v>
      </c>
      <c r="M80" s="20" t="s">
        <v>98</v>
      </c>
    </row>
    <row r="81" ht="162" spans="1:13">
      <c r="A81" s="10">
        <v>45</v>
      </c>
      <c r="B81" s="10" t="s">
        <v>298</v>
      </c>
      <c r="C81" s="10" t="s">
        <v>17</v>
      </c>
      <c r="D81" s="10" t="s">
        <v>299</v>
      </c>
      <c r="E81" s="10">
        <v>6164.31</v>
      </c>
      <c r="F81" s="13" t="s">
        <v>300</v>
      </c>
      <c r="G81" s="10" t="s">
        <v>62</v>
      </c>
      <c r="H81" s="10" t="s">
        <v>301</v>
      </c>
      <c r="I81" s="10">
        <v>3210</v>
      </c>
      <c r="J81" s="10">
        <v>2492</v>
      </c>
      <c r="K81" s="10" t="s">
        <v>302</v>
      </c>
      <c r="L81" s="10" t="s">
        <v>23</v>
      </c>
      <c r="M81" s="20" t="s">
        <v>98</v>
      </c>
    </row>
    <row r="82" ht="135" spans="1:13">
      <c r="A82" s="10">
        <v>46</v>
      </c>
      <c r="B82" s="10" t="s">
        <v>303</v>
      </c>
      <c r="C82" s="10" t="s">
        <v>17</v>
      </c>
      <c r="D82" s="10" t="s">
        <v>304</v>
      </c>
      <c r="E82" s="10">
        <v>2633.9</v>
      </c>
      <c r="F82" s="13" t="s">
        <v>305</v>
      </c>
      <c r="G82" s="10" t="s">
        <v>202</v>
      </c>
      <c r="H82" s="10" t="s">
        <v>306</v>
      </c>
      <c r="I82" s="10">
        <v>7820</v>
      </c>
      <c r="J82" s="10">
        <v>5692</v>
      </c>
      <c r="K82" s="10" t="s">
        <v>307</v>
      </c>
      <c r="L82" s="10" t="s">
        <v>23</v>
      </c>
      <c r="M82" s="20" t="s">
        <v>98</v>
      </c>
    </row>
    <row r="83" spans="1:13">
      <c r="A83" s="26"/>
      <c r="B83" s="26"/>
      <c r="C83" s="26"/>
      <c r="D83" s="26"/>
      <c r="E83" s="26"/>
      <c r="F83" s="27"/>
      <c r="G83" s="26"/>
      <c r="H83" s="26"/>
      <c r="I83" s="26"/>
      <c r="J83" s="26"/>
      <c r="K83" s="26"/>
      <c r="L83" s="26"/>
      <c r="M83" s="26"/>
    </row>
    <row r="84" spans="1:13">
      <c r="A84" s="26"/>
      <c r="B84" s="26"/>
      <c r="C84" s="26"/>
      <c r="D84" s="26"/>
      <c r="E84" s="26"/>
      <c r="F84" s="27"/>
      <c r="G84" s="26"/>
      <c r="H84" s="26"/>
      <c r="I84" s="26"/>
      <c r="J84" s="26"/>
      <c r="K84" s="26"/>
      <c r="L84" s="26"/>
      <c r="M84" s="26"/>
    </row>
  </sheetData>
  <autoFilter ref="A3:M82">
    <extLst/>
  </autoFilter>
  <mergeCells count="1">
    <mergeCell ref="A1:M1"/>
  </mergeCells>
  <pageMargins left="0.354166666666667" right="0.196527777777778" top="0.472222222222222" bottom="0.66875" header="0.5" footer="0.314583333333333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2021-12-13T09:29:00Z</dcterms:created>
  <dcterms:modified xsi:type="dcterms:W3CDTF">2022-12-07T01:07:30Z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1B8F540B23574AB8996B235DECB2A4C6</vt:lpwstr>
  </property>
  <property fmtid="{D5CDD505-2E9C-101B-9397-08002B2CF9AE}" pid="3" name="KSOProductBuildVer">
    <vt:lpwstr>2052-10.8.2.6837</vt:lpwstr>
  </property>
</Properties>
</file>