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表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<sst xmlns="http://schemas.openxmlformats.org/spreadsheetml/2006/main" count="63" uniqueCount="39">
  <si>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r>
      <t>附表</t>
    </r>
    <r>
      <rPr>
        <sz val="16"/>
        <rFont val="Times New Roman"/>
        <family val="1"/>
        <charset val="0"/>
      </rPr>
      <t>6</t>
    </r>
  </si>
  <si>
    <r>
      <t>2024</t>
    </r>
    <r>
      <rPr>
        <sz val="22"/>
        <rFont val="方正小标宋简体"/>
        <charset val="134"/>
      </rPr>
      <t>年沙坡头区各镇</t>
    </r>
    <r>
      <rPr>
        <sz val="22"/>
        <rFont val="Times New Roman"/>
        <family val="1"/>
        <charset val="0"/>
      </rPr>
      <t>(</t>
    </r>
    <r>
      <rPr>
        <sz val="22"/>
        <rFont val="方正小标宋简体"/>
        <charset val="134"/>
      </rPr>
      <t>乡</t>
    </r>
    <r>
      <rPr>
        <sz val="22"/>
        <rFont val="Times New Roman"/>
        <family val="1"/>
        <charset val="0"/>
      </rPr>
      <t>)</t>
    </r>
    <r>
      <rPr>
        <sz val="22"/>
        <rFont val="方正小标宋简体"/>
        <charset val="134"/>
      </rPr>
      <t>及用水单位水量分配表</t>
    </r>
  </si>
  <si>
    <r>
      <t xml:space="preserve">         </t>
    </r>
    <r>
      <rPr>
        <sz val="14"/>
        <rFont val="宋体"/>
        <charset val="134"/>
      </rPr>
      <t>单位：万立方米</t>
    </r>
  </si>
  <si>
    <r>
      <rPr>
        <b/>
        <sz val="12"/>
        <rFont val="宋体"/>
        <charset val="134"/>
      </rPr>
      <t>乡镇名称</t>
    </r>
  </si>
  <si>
    <r>
      <rPr>
        <b/>
        <sz val="12"/>
        <rFont val="宋体"/>
        <charset val="134"/>
      </rPr>
      <t>所在灌区</t>
    </r>
  </si>
  <si>
    <r>
      <rPr>
        <b/>
        <sz val="9"/>
        <rFont val="宋体"/>
        <charset val="134"/>
      </rPr>
      <t>夏秋灌</t>
    </r>
    <r>
      <rPr>
        <b/>
        <sz val="9"/>
        <rFont val="Times New Roman"/>
        <family val="1"/>
        <charset val="0"/>
      </rPr>
      <t xml:space="preserve">
</t>
    </r>
    <r>
      <rPr>
        <b/>
        <sz val="9"/>
        <rFont val="宋体"/>
        <charset val="134"/>
      </rPr>
      <t>（</t>
    </r>
    <r>
      <rPr>
        <b/>
        <sz val="9"/>
        <rFont val="Times New Roman"/>
        <family val="1"/>
        <charset val="0"/>
      </rPr>
      <t>3-9</t>
    </r>
    <r>
      <rPr>
        <b/>
        <sz val="9"/>
        <rFont val="宋体"/>
        <charset val="134"/>
      </rPr>
      <t>月）</t>
    </r>
  </si>
  <si>
    <r>
      <rPr>
        <b/>
        <sz val="12"/>
        <rFont val="宋体"/>
        <charset val="134"/>
      </rPr>
      <t>冬灌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</si>
  <si>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</si>
  <si>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</si>
  <si>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常乐镇</t>
    </r>
  </si>
  <si>
    <r>
      <rPr>
        <sz val="12"/>
        <rFont val="宋体"/>
        <charset val="134"/>
      </rPr>
      <t>南干渠系自流灌区</t>
    </r>
  </si>
  <si>
    <r>
      <rPr>
        <sz val="11"/>
        <rFont val="宋体"/>
        <charset val="134"/>
      </rPr>
      <t>角渠</t>
    </r>
    <r>
      <rPr>
        <sz val="11"/>
        <rFont val="Times New Roman"/>
        <family val="1"/>
        <charset val="0"/>
      </rPr>
      <t>7610.67</t>
    </r>
    <r>
      <rPr>
        <sz val="11"/>
        <rFont val="宋体"/>
        <charset val="134"/>
      </rPr>
      <t>亩、寿渠</t>
    </r>
    <r>
      <rPr>
        <sz val="11"/>
        <rFont val="Times New Roman"/>
        <family val="1"/>
        <charset val="0"/>
      </rPr>
      <t>9568.83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</si>
  <si>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康乐</t>
    </r>
    <r>
      <rPr>
        <sz val="11"/>
        <rFont val="Times New Roman"/>
        <family val="1"/>
        <charset val="0"/>
      </rPr>
      <t>14569</t>
    </r>
    <r>
      <rPr>
        <sz val="11"/>
        <rFont val="宋体"/>
        <charset val="134"/>
      </rPr>
      <t>亩、黄套泵站</t>
    </r>
    <r>
      <rPr>
        <sz val="11"/>
        <rFont val="Times New Roman"/>
        <family val="1"/>
        <charset val="0"/>
      </rPr>
      <t>4599</t>
    </r>
    <r>
      <rPr>
        <sz val="11"/>
        <rFont val="宋体"/>
        <charset val="134"/>
      </rPr>
      <t>亩</t>
    </r>
  </si>
  <si>
    <r>
      <rPr>
        <sz val="12"/>
        <rFont val="宋体"/>
        <charset val="134"/>
      </rPr>
      <t>沿黄取水口</t>
    </r>
  </si>
  <si>
    <r>
      <rPr>
        <sz val="12"/>
        <rFont val="宋体"/>
        <charset val="134"/>
      </rPr>
      <t>永康镇</t>
    </r>
  </si>
  <si>
    <r>
      <rPr>
        <sz val="12"/>
        <rFont val="宋体"/>
        <charset val="134"/>
      </rPr>
      <t>南山台扬灌区</t>
    </r>
  </si>
  <si>
    <r>
      <rPr>
        <sz val="12"/>
        <rFont val="宋体"/>
        <charset val="134"/>
      </rPr>
      <t>七星渠自流灌区</t>
    </r>
  </si>
  <si>
    <r>
      <rPr>
        <sz val="12"/>
        <rFont val="宋体"/>
        <charset val="134"/>
      </rPr>
      <t>宣和镇</t>
    </r>
  </si>
  <si>
    <r>
      <rPr>
        <sz val="12"/>
        <rFont val="宋体"/>
        <charset val="134"/>
      </rPr>
      <t>固海扬灌区</t>
    </r>
  </si>
  <si>
    <r>
      <rPr>
        <sz val="12"/>
        <rFont val="宋体"/>
        <charset val="134"/>
      </rPr>
      <t>马滩渠</t>
    </r>
  </si>
  <si>
    <r>
      <rPr>
        <sz val="12"/>
        <rFont val="宋体"/>
        <charset val="134"/>
      </rPr>
      <t>迎水镇</t>
    </r>
  </si>
  <si>
    <r>
      <rPr>
        <sz val="12"/>
        <rFont val="宋体"/>
        <charset val="134"/>
      </rPr>
      <t>北干渠系灌区</t>
    </r>
  </si>
  <si>
    <r>
      <rPr>
        <sz val="12"/>
        <rFont val="宋体"/>
        <charset val="134"/>
      </rPr>
      <t>不包括碱碱湖</t>
    </r>
  </si>
  <si>
    <r>
      <rPr>
        <sz val="12"/>
        <rFont val="宋体"/>
        <charset val="134"/>
      </rPr>
      <t>滨河镇</t>
    </r>
  </si>
  <si>
    <r>
      <rPr>
        <sz val="12"/>
        <rFont val="宋体"/>
        <charset val="134"/>
      </rPr>
      <t>文昌镇</t>
    </r>
  </si>
  <si>
    <r>
      <rPr>
        <sz val="12"/>
        <rFont val="宋体"/>
        <charset val="134"/>
      </rPr>
      <t>东园镇</t>
    </r>
  </si>
  <si>
    <r>
      <rPr>
        <sz val="12"/>
        <rFont val="宋体"/>
        <charset val="134"/>
      </rPr>
      <t>柔远镇</t>
    </r>
  </si>
  <si>
    <r>
      <rPr>
        <sz val="12"/>
        <rFont val="宋体"/>
        <charset val="134"/>
      </rPr>
      <t>镇罗镇</t>
    </r>
  </si>
  <si>
    <r>
      <rPr>
        <sz val="12"/>
        <rFont val="宋体"/>
        <charset val="134"/>
      </rPr>
      <t>机关单位及个体</t>
    </r>
  </si>
  <si>
    <r>
      <rPr>
        <sz val="11"/>
        <rFont val="宋体"/>
        <charset val="134"/>
      </rPr>
      <t>含美利纸业、照壁山水库、生态用水</t>
    </r>
  </si>
  <si>
    <r>
      <rPr>
        <sz val="11"/>
        <rFont val="宋体"/>
        <charset val="134"/>
      </rPr>
      <t>山羊场</t>
    </r>
  </si>
  <si>
    <r>
      <rPr>
        <sz val="12"/>
        <rFont val="宋体"/>
        <charset val="134"/>
      </rPr>
      <t>其他</t>
    </r>
  </si>
  <si>
    <r>
      <rPr>
        <b/>
        <sz val="12"/>
        <rFont val="宋体"/>
        <charset val="134"/>
      </rPr>
      <t>北干渠系灌区</t>
    </r>
  </si>
  <si>
    <r>
      <rPr>
        <sz val="12"/>
        <rFont val="宋体"/>
        <charset val="134"/>
      </rPr>
      <t>碱碱湖泵站</t>
    </r>
  </si>
  <si>
    <r>
      <rPr>
        <b/>
        <sz val="12"/>
        <rFont val="宋体"/>
        <charset val="134"/>
      </rPr>
      <t>香山兴仁</t>
    </r>
  </si>
  <si>
    <r>
      <rPr>
        <b/>
        <sz val="12"/>
        <rFont val="宋体"/>
        <charset val="134"/>
      </rPr>
      <t>兴电供水工程</t>
    </r>
  </si>
  <si>
    <r>
      <rPr>
        <b/>
        <sz val="12"/>
        <rFont val="宋体"/>
        <charset val="134"/>
      </rPr>
      <t>生活用水</t>
    </r>
  </si>
  <si>
    <r>
      <rPr>
        <b/>
        <sz val="12"/>
        <rFont val="宋体"/>
        <charset val="134"/>
      </rPr>
      <t>内蒙泵站</t>
    </r>
  </si>
  <si>
    <r>
      <rPr>
        <b/>
        <sz val="11"/>
        <rFont val="宋体"/>
        <charset val="134"/>
      </rPr>
      <t>不在沙坡头区用水指标内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</si>
</sst>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name val="黑体"/>
      <family val="3"/>
      <charset val="134"/>
    </font>
    <font>
      <sz val="22"/>
      <name val="Times New Roman"/>
      <family val="1"/>
      <charset val="0"/>
    </font>
    <font>
      <sz val="14"/>
      <name val="Times New Roman"/>
      <family val="1"/>
      <charset val="0"/>
    </font>
    <font>
      <b/>
      <sz val="12"/>
      <name val="Times New Roman"/>
      <family val="1"/>
      <charset val="0"/>
    </font>
    <font>
      <b/>
      <sz val="9"/>
      <name val="Times New Roman"/>
      <family val="1"/>
      <charset val="0"/>
    </font>
    <font>
      <sz val="12"/>
      <name val="Times New Roman"/>
      <family val="1"/>
      <charset val="0"/>
    </font>
    <font>
      <sz val="11"/>
      <name val="Times New Roman"/>
      <family val="1"/>
      <charset val="0"/>
    </font>
    <font>
      <sz val="8"/>
      <name val="Times New Roman"/>
      <family val="1"/>
      <charset val="0"/>
    </font>
    <font>
      <sz val="10"/>
      <name val="Times New Roman"/>
      <family val="1"/>
      <charset val="0"/>
    </font>
    <font>
      <b/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family val="1"/>
      <charset val="0"/>
    </font>
    <font>
      <sz val="22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zoomScale="115" zoomScaleNormal="115" zoomScaleSheetLayoutView="60" topLeftCell="A14" workbookViewId="0">
      <selection activeCell="A1" sqref="A1"/>
    </sheetView>
  </sheetViews>
  <sheetFormatPr defaultColWidth="9" defaultRowHeight="14.25" outlineLevelCol="5"/>
  <cols>
    <col min="1" max="1" width="12.75" style="4" customWidth="1"/>
    <col min="2" max="2" width="15.875" style="4" customWidth="1"/>
    <col min="3" max="5" width="8.625" style="5" customWidth="1"/>
    <col min="6" max="6" width="28" style="6" customWidth="1"/>
    <col min="7" max="16384" width="9" style="4"/>
  </cols>
  <sheetData>
    <row r="1" s="1" customFormat="1" ht="20.25" spans="1:6">
      <c r="A1" s="7" t="s">
        <v>0</v>
      </c>
      <c r="C1" s="8"/>
      <c r="D1" s="8"/>
      <c r="E1" s="8"/>
      <c r="F1" s="9"/>
    </row>
    <row r="2" s="1" customFormat="1" ht="41.1" customHeight="1" spans="1:6">
      <c r="A2" s="10" t="s">
        <v>1</v>
      </c>
      <c r="B2" s="10"/>
      <c r="C2" s="11"/>
      <c r="D2" s="11"/>
      <c r="E2" s="11"/>
      <c r="F2" s="10"/>
    </row>
    <row r="3" s="1" customFormat="1" ht="33" customHeight="1" spans="1:6">
      <c r="A3" s="12"/>
      <c r="B3" s="13"/>
      <c r="C3" s="14"/>
      <c r="D3" s="14"/>
      <c r="E3" s="14"/>
      <c r="F3" s="13" t="s">
        <v>2</v>
      </c>
    </row>
    <row r="4" s="2" customFormat="1" ht="27" customHeight="1" spans="1:6">
      <c r="A4" s="15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9" t="s">
        <v>8</v>
      </c>
    </row>
    <row r="5" s="1" customFormat="1" ht="19.5" customHeight="1" spans="1:6">
      <c r="A5" s="20" t="s">
        <v>9</v>
      </c>
      <c r="B5" s="21" t="s">
        <v>10</v>
      </c>
      <c r="C5" s="22">
        <v>1572.16953463059</v>
      </c>
      <c r="D5" s="22">
        <v>387.77764233791</v>
      </c>
      <c r="E5" s="22">
        <f t="shared" ref="E5:E11" si="0">C5+D5</f>
        <v>1959.9471769685</v>
      </c>
      <c r="F5" s="23" t="s">
        <v>11</v>
      </c>
    </row>
    <row r="6" s="1" customFormat="1" ht="19.5" customHeight="1" spans="1:6">
      <c r="A6" s="24"/>
      <c r="B6" s="25"/>
      <c r="C6" s="26"/>
      <c r="D6" s="26"/>
      <c r="E6" s="26"/>
      <c r="F6" s="23" t="s">
        <v>12</v>
      </c>
    </row>
    <row r="7" s="1" customFormat="1" ht="19.5" customHeight="1" spans="1:6">
      <c r="A7" s="24"/>
      <c r="B7" s="27" t="s">
        <v>13</v>
      </c>
      <c r="C7" s="28">
        <v>31.73</v>
      </c>
      <c r="D7" s="29">
        <v>5.12</v>
      </c>
      <c r="E7" s="28">
        <f t="shared" si="0"/>
        <v>36.85</v>
      </c>
      <c r="F7" s="30"/>
    </row>
    <row r="8" s="1" customFormat="1" ht="19.5" customHeight="1" spans="1:6">
      <c r="A8" s="31"/>
      <c r="B8" s="32" t="s">
        <v>7</v>
      </c>
      <c r="C8" s="33">
        <f>C5+C6+C7</f>
        <v>1603.89953463059</v>
      </c>
      <c r="D8" s="33">
        <f>D5+D6+D7</f>
        <v>392.89764233791</v>
      </c>
      <c r="E8" s="33">
        <f t="shared" si="0"/>
        <v>1996.7971769685</v>
      </c>
      <c r="F8" s="34"/>
    </row>
    <row r="9" s="1" customFormat="1" ht="19.5" customHeight="1" spans="1:6">
      <c r="A9" s="20" t="s">
        <v>14</v>
      </c>
      <c r="B9" s="35" t="s">
        <v>10</v>
      </c>
      <c r="C9" s="28">
        <v>816.976047285056</v>
      </c>
      <c r="D9" s="29">
        <v>174.023952714944</v>
      </c>
      <c r="E9" s="28">
        <f t="shared" si="0"/>
        <v>991</v>
      </c>
      <c r="F9" s="36"/>
    </row>
    <row r="10" s="1" customFormat="1" ht="19.5" customHeight="1" spans="1:6">
      <c r="A10" s="24"/>
      <c r="B10" s="37" t="s">
        <v>15</v>
      </c>
      <c r="C10" s="28">
        <v>2700.41134858267</v>
      </c>
      <c r="D10" s="29">
        <v>338.265198816193</v>
      </c>
      <c r="E10" s="28">
        <f t="shared" si="0"/>
        <v>3038.67654739887</v>
      </c>
      <c r="F10" s="36"/>
    </row>
    <row r="11" s="1" customFormat="1" ht="19.5" customHeight="1" spans="1:6">
      <c r="A11" s="24"/>
      <c r="B11" s="37" t="s">
        <v>16</v>
      </c>
      <c r="C11" s="28">
        <v>182</v>
      </c>
      <c r="D11" s="29">
        <v>48</v>
      </c>
      <c r="E11" s="28">
        <f t="shared" si="0"/>
        <v>230</v>
      </c>
      <c r="F11" s="36"/>
    </row>
    <row r="12" s="1" customFormat="1" ht="19.5" customHeight="1" spans="1:6">
      <c r="A12" s="31"/>
      <c r="B12" s="15" t="s">
        <v>7</v>
      </c>
      <c r="C12" s="33">
        <f>C9+C10+C11</f>
        <v>3699.38739586773</v>
      </c>
      <c r="D12" s="33">
        <f>D9+D10+D11</f>
        <v>560.289151531136</v>
      </c>
      <c r="E12" s="33">
        <f>E9+E10+E11</f>
        <v>4259.67654739887</v>
      </c>
      <c r="F12" s="36"/>
    </row>
    <row r="13" s="1" customFormat="1" ht="19.5" customHeight="1" spans="1:6">
      <c r="A13" s="20" t="s">
        <v>17</v>
      </c>
      <c r="B13" s="35" t="s">
        <v>10</v>
      </c>
      <c r="C13" s="28">
        <v>39.3651214420624</v>
      </c>
      <c r="D13" s="29">
        <v>14.6348785579376</v>
      </c>
      <c r="E13" s="28">
        <f t="shared" ref="E13:E29" si="1">C13+D13</f>
        <v>54</v>
      </c>
      <c r="F13" s="36"/>
    </row>
    <row r="14" s="1" customFormat="1" ht="19.5" customHeight="1" spans="1:6">
      <c r="A14" s="24"/>
      <c r="B14" s="37" t="s">
        <v>15</v>
      </c>
      <c r="C14" s="28">
        <v>3355.06148294452</v>
      </c>
      <c r="D14" s="29">
        <v>158.230755432016</v>
      </c>
      <c r="E14" s="28">
        <f t="shared" si="1"/>
        <v>3513.29223837654</v>
      </c>
      <c r="F14" s="36"/>
    </row>
    <row r="15" s="1" customFormat="1" ht="19.5" customHeight="1" spans="1:6">
      <c r="A15" s="24"/>
      <c r="B15" s="37" t="s">
        <v>16</v>
      </c>
      <c r="C15" s="28">
        <v>2748</v>
      </c>
      <c r="D15" s="29">
        <v>452</v>
      </c>
      <c r="E15" s="28">
        <f t="shared" si="1"/>
        <v>3200</v>
      </c>
      <c r="F15" s="36"/>
    </row>
    <row r="16" s="3" customFormat="1" ht="19.5" customHeight="1" spans="1:6">
      <c r="A16" s="38"/>
      <c r="B16" s="36" t="s">
        <v>18</v>
      </c>
      <c r="C16" s="39">
        <v>1056</v>
      </c>
      <c r="D16" s="40">
        <v>20</v>
      </c>
      <c r="E16" s="39">
        <f t="shared" si="1"/>
        <v>1076</v>
      </c>
      <c r="F16" s="36"/>
    </row>
    <row r="17" s="1" customFormat="1" ht="19.5" customHeight="1" spans="1:6">
      <c r="A17" s="24"/>
      <c r="B17" s="27" t="s">
        <v>13</v>
      </c>
      <c r="C17" s="28">
        <v>223.4</v>
      </c>
      <c r="D17" s="29">
        <v>29.19</v>
      </c>
      <c r="E17" s="28">
        <f t="shared" si="1"/>
        <v>252.59</v>
      </c>
      <c r="F17" s="36" t="s">
        <v>19</v>
      </c>
    </row>
    <row r="18" s="1" customFormat="1" ht="19.5" customHeight="1" spans="1:6">
      <c r="A18" s="31"/>
      <c r="B18" s="15" t="s">
        <v>7</v>
      </c>
      <c r="C18" s="33">
        <f>C13+C14+C15+C16+C17</f>
        <v>7421.82660438659</v>
      </c>
      <c r="D18" s="33">
        <f>D13+D14+D15+D16+D17</f>
        <v>674.055633989954</v>
      </c>
      <c r="E18" s="33">
        <f t="shared" si="1"/>
        <v>8095.88223837654</v>
      </c>
      <c r="F18" s="36"/>
    </row>
    <row r="19" s="1" customFormat="1" ht="19.5" customHeight="1" spans="1:6">
      <c r="A19" s="20" t="s">
        <v>20</v>
      </c>
      <c r="B19" s="37" t="s">
        <v>21</v>
      </c>
      <c r="C19" s="28">
        <v>1346.404</v>
      </c>
      <c r="D19" s="29">
        <v>273</v>
      </c>
      <c r="E19" s="28">
        <f t="shared" si="1"/>
        <v>1619.404</v>
      </c>
      <c r="F19" s="27" t="s">
        <v>22</v>
      </c>
    </row>
    <row r="20" s="1" customFormat="1" ht="19.5" customHeight="1" spans="1:6">
      <c r="A20" s="24"/>
      <c r="B20" s="27" t="s">
        <v>13</v>
      </c>
      <c r="C20" s="28">
        <v>216.33</v>
      </c>
      <c r="D20" s="29">
        <v>66.53</v>
      </c>
      <c r="E20" s="28">
        <f t="shared" si="1"/>
        <v>282.86</v>
      </c>
      <c r="F20" s="27"/>
    </row>
    <row r="21" s="1" customFormat="1" ht="19.5" customHeight="1" spans="1:6">
      <c r="A21" s="31"/>
      <c r="B21" s="41" t="s">
        <v>7</v>
      </c>
      <c r="C21" s="33">
        <f>C19+C20</f>
        <v>1562.734</v>
      </c>
      <c r="D21" s="33">
        <f>D19+D20</f>
        <v>339.53</v>
      </c>
      <c r="E21" s="33">
        <f t="shared" si="1"/>
        <v>1902.264</v>
      </c>
      <c r="F21" s="27"/>
    </row>
    <row r="22" s="1" customFormat="1" ht="19.5" customHeight="1" spans="1:6">
      <c r="A22" s="37" t="s">
        <v>23</v>
      </c>
      <c r="B22" s="37" t="s">
        <v>21</v>
      </c>
      <c r="C22" s="39">
        <v>537.688</v>
      </c>
      <c r="D22" s="42">
        <v>131</v>
      </c>
      <c r="E22" s="28">
        <f t="shared" si="1"/>
        <v>668.688</v>
      </c>
      <c r="F22" s="36"/>
    </row>
    <row r="23" s="1" customFormat="1" ht="19.5" customHeight="1" spans="1:6">
      <c r="A23" s="37" t="s">
        <v>24</v>
      </c>
      <c r="B23" s="37" t="s">
        <v>21</v>
      </c>
      <c r="C23" s="39">
        <v>238.505</v>
      </c>
      <c r="D23" s="42">
        <v>53</v>
      </c>
      <c r="E23" s="28">
        <f t="shared" si="1"/>
        <v>291.505</v>
      </c>
      <c r="F23" s="36"/>
    </row>
    <row r="24" s="1" customFormat="1" ht="19.5" customHeight="1" spans="1:6">
      <c r="A24" s="37" t="s">
        <v>25</v>
      </c>
      <c r="B24" s="37" t="s">
        <v>21</v>
      </c>
      <c r="C24" s="39">
        <v>4637.644</v>
      </c>
      <c r="D24" s="42">
        <v>687.9</v>
      </c>
      <c r="E24" s="28">
        <f t="shared" si="1"/>
        <v>5325.544</v>
      </c>
      <c r="F24" s="43"/>
    </row>
    <row r="25" s="1" customFormat="1" ht="19.5" customHeight="1" spans="1:6">
      <c r="A25" s="37" t="s">
        <v>26</v>
      </c>
      <c r="B25" s="37" t="s">
        <v>21</v>
      </c>
      <c r="C25" s="39">
        <v>1500.605</v>
      </c>
      <c r="D25" s="42">
        <v>246.683</v>
      </c>
      <c r="E25" s="28">
        <f t="shared" si="1"/>
        <v>1747.288</v>
      </c>
      <c r="F25" s="42"/>
    </row>
    <row r="26" s="1" customFormat="1" ht="19.5" customHeight="1" spans="1:6">
      <c r="A26" s="37" t="s">
        <v>27</v>
      </c>
      <c r="B26" s="37" t="s">
        <v>21</v>
      </c>
      <c r="C26" s="39">
        <v>2578.937</v>
      </c>
      <c r="D26" s="42">
        <v>389.342</v>
      </c>
      <c r="E26" s="28">
        <f t="shared" si="1"/>
        <v>2968.279</v>
      </c>
      <c r="F26" s="36"/>
    </row>
    <row r="27" s="1" customFormat="1" ht="19.5" customHeight="1" spans="1:6">
      <c r="A27" s="44" t="s">
        <v>28</v>
      </c>
      <c r="B27" s="37" t="s">
        <v>21</v>
      </c>
      <c r="C27" s="28">
        <v>6816.506</v>
      </c>
      <c r="D27" s="29">
        <v>797</v>
      </c>
      <c r="E27" s="28">
        <f t="shared" si="1"/>
        <v>7613.506</v>
      </c>
      <c r="F27" s="30" t="s">
        <v>29</v>
      </c>
    </row>
    <row r="28" s="1" customFormat="1" ht="19.5" customHeight="1" spans="1:6">
      <c r="A28" s="44"/>
      <c r="B28" s="37" t="s">
        <v>15</v>
      </c>
      <c r="C28" s="39">
        <v>517</v>
      </c>
      <c r="D28" s="42">
        <v>5.7837</v>
      </c>
      <c r="E28" s="28">
        <f t="shared" si="1"/>
        <v>522.7837</v>
      </c>
      <c r="F28" s="45"/>
    </row>
    <row r="29" s="3" customFormat="1" ht="19.5" customHeight="1" spans="1:6">
      <c r="A29" s="46"/>
      <c r="B29" s="36" t="s">
        <v>18</v>
      </c>
      <c r="C29" s="39">
        <v>454</v>
      </c>
      <c r="D29" s="40"/>
      <c r="E29" s="28">
        <f t="shared" si="1"/>
        <v>454</v>
      </c>
      <c r="F29" s="30" t="s">
        <v>30</v>
      </c>
    </row>
    <row r="30" s="1" customFormat="1" ht="19.5" customHeight="1" spans="1:6">
      <c r="A30" s="47"/>
      <c r="B30" s="15" t="s">
        <v>7</v>
      </c>
      <c r="C30" s="33">
        <f>SUM(C27:C29)</f>
        <v>7787.506</v>
      </c>
      <c r="D30" s="33">
        <f>SUM(D27:D29)</f>
        <v>802.7837</v>
      </c>
      <c r="E30" s="33">
        <f>SUM(E27:E29)</f>
        <v>8590.2897</v>
      </c>
      <c r="F30" s="45"/>
    </row>
    <row r="31" s="1" customFormat="1" ht="19.5" customHeight="1" spans="1:6">
      <c r="A31" s="48" t="s">
        <v>31</v>
      </c>
      <c r="B31" s="15" t="s">
        <v>32</v>
      </c>
      <c r="C31" s="33">
        <v>635.04</v>
      </c>
      <c r="D31" s="49">
        <v>2470.44</v>
      </c>
      <c r="E31" s="28">
        <f t="shared" ref="E31:E34" si="2">C31+D31</f>
        <v>3105.48</v>
      </c>
      <c r="F31" s="45"/>
    </row>
    <row r="32" s="1" customFormat="1" ht="21.95" customHeight="1" spans="1:6">
      <c r="A32" s="37" t="s">
        <v>33</v>
      </c>
      <c r="B32" s="27" t="s">
        <v>13</v>
      </c>
      <c r="C32" s="28">
        <v>203</v>
      </c>
      <c r="D32" s="29">
        <v>23</v>
      </c>
      <c r="E32" s="28">
        <f t="shared" si="2"/>
        <v>226</v>
      </c>
      <c r="F32" s="36"/>
    </row>
    <row r="33" s="1" customFormat="1" ht="21.95" customHeight="1" spans="1:6">
      <c r="A33" s="15" t="s">
        <v>34</v>
      </c>
      <c r="B33" s="27" t="s">
        <v>13</v>
      </c>
      <c r="C33" s="50">
        <v>1030</v>
      </c>
      <c r="D33" s="51">
        <v>250</v>
      </c>
      <c r="E33" s="28">
        <f t="shared" si="2"/>
        <v>1280</v>
      </c>
      <c r="F33" s="52"/>
    </row>
    <row r="34" s="1" customFormat="1" ht="21.95" customHeight="1" spans="1:6">
      <c r="A34" s="53" t="s">
        <v>35</v>
      </c>
      <c r="B34" s="53" t="s">
        <v>35</v>
      </c>
      <c r="C34" s="54">
        <v>465</v>
      </c>
      <c r="D34" s="54">
        <v>135</v>
      </c>
      <c r="E34" s="55">
        <f t="shared" si="2"/>
        <v>600</v>
      </c>
      <c r="F34" s="52"/>
    </row>
    <row r="35" s="1" customFormat="1" ht="21.95" customHeight="1" spans="1:6">
      <c r="A35" s="15" t="s">
        <v>7</v>
      </c>
      <c r="B35" s="15"/>
      <c r="C35" s="33">
        <f>C8+C12+C18+C21+C22+C23+C24+C25+C26+C30+C32+C33+C31</f>
        <v>33436.7725348849</v>
      </c>
      <c r="D35" s="33">
        <f>D8+D12+D18+D21+D22+D23+D24+D25+D26+D30+D32+D33+D31</f>
        <v>7020.921127859</v>
      </c>
      <c r="E35" s="33">
        <f>E8+E12+E18+E21+E22+E23+E24+E25+E26+E30+E32+E33+E31</f>
        <v>40457.6936627439</v>
      </c>
      <c r="F35" s="36"/>
    </row>
    <row r="36" s="1" customFormat="1" ht="21.95" customHeight="1" spans="1:6">
      <c r="A36" s="15" t="s">
        <v>36</v>
      </c>
      <c r="B36" s="15"/>
      <c r="C36" s="56">
        <v>840</v>
      </c>
      <c r="D36" s="56">
        <v>245</v>
      </c>
      <c r="E36" s="33">
        <f>C36+D36</f>
        <v>1085</v>
      </c>
      <c r="F36" s="36"/>
    </row>
    <row r="37" s="1" customFormat="1" ht="18" customHeight="1" spans="1:6">
      <c r="A37" s="53" t="s">
        <v>37</v>
      </c>
      <c r="B37" s="53" t="s">
        <v>32</v>
      </c>
      <c r="C37" s="55">
        <v>5170</v>
      </c>
      <c r="D37" s="55">
        <v>0</v>
      </c>
      <c r="E37" s="55">
        <f>C37+D37</f>
        <v>5170</v>
      </c>
      <c r="F37" s="57" t="s">
        <v>38</v>
      </c>
    </row>
    <row r="38" ht="18" customHeight="1" spans="1:6">
      <c r="A38" s="58"/>
      <c r="B38" s="58"/>
      <c r="C38" s="59"/>
      <c r="D38" s="59"/>
      <c r="E38" s="59"/>
      <c r="F38" s="58"/>
    </row>
    <row r="39" ht="18" customHeight="1" spans="1:6">
      <c r="A39" s="58"/>
      <c r="B39" s="58"/>
      <c r="C39" s="59"/>
      <c r="D39" s="59"/>
      <c r="E39" s="59"/>
      <c r="F39" s="58"/>
    </row>
    <row r="40" ht="18" customHeight="1" spans="1:6">
      <c r="A40" s="58"/>
      <c r="B40" s="58"/>
      <c r="C40" s="59"/>
      <c r="D40" s="59"/>
      <c r="E40" s="59"/>
      <c r="F40" s="58"/>
    </row>
    <row r="41" ht="18" customHeight="1" spans="1:6">
      <c r="A41" s="58"/>
      <c r="B41" s="58"/>
      <c r="C41" s="59"/>
      <c r="D41" s="59"/>
      <c r="E41" s="59"/>
      <c r="F41" s="58"/>
    </row>
    <row r="42" ht="18" customHeight="1" spans="1:6">
      <c r="A42" s="58"/>
      <c r="B42" s="58"/>
      <c r="C42" s="59"/>
      <c r="D42" s="59"/>
      <c r="E42" s="59"/>
      <c r="F42" s="58"/>
    </row>
  </sheetData>
  <sheetProtection selectLockedCells="1" selectUnlockedCells="1"/>
  <mergeCells count="10">
    <mergeCell ref="A2:F2"/>
    <mergeCell ref="A5:A8"/>
    <mergeCell ref="A9:A12"/>
    <mergeCell ref="A13:A18"/>
    <mergeCell ref="A19:A21"/>
    <mergeCell ref="A27:A30"/>
    <mergeCell ref="B5:B6"/>
    <mergeCell ref="C5:C6"/>
    <mergeCell ref="D5:D6"/>
    <mergeCell ref="E5:E6"/>
  </mergeCells>
  <printOptions horizontalCentered="1"/>
  <pageMargins left="0.590277777777778" right="0.747916666666667" top="0.747916666666667" bottom="0.314583333333333" header="0.511805555555556" footer="0.432638888888889"/>
  <pageSetup paperSize="9" firstPageNumber="17" orientation="portrait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38339</dc:creator>
  <cp:lastModifiedBy>8237477301</cp:lastModifiedBy>
  <dcterms:created xsi:type="dcterms:W3CDTF">2024-06-26T07:53:24Z</dcterms:created>
  <dcterms:modified xsi:type="dcterms:W3CDTF">2024-06-26T07:53:24Z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19CC3136EF274DE3B3565CD5179FED54_11</vt:lpwstr>
  </property>
  <property fmtid="{D5CDD505-2E9C-101B-9397-08002B2CF9AE}" pid="3" name="KSOProductBuildVer">
    <vt:lpwstr>2052-12.1.0.17133</vt:lpwstr>
  </property>
</Properties>
</file>