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表4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<sst xmlns="http://schemas.openxmlformats.org/spreadsheetml/2006/main" count="58" uniqueCount="43">
  <si>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r>
      <t>附表</t>
    </r>
    <r>
      <rPr>
        <sz val="16"/>
        <rFont val="Times New Roman"/>
        <family val="1"/>
        <charset val="0"/>
      </rPr>
      <t>4</t>
    </r>
  </si>
  <si>
    <r>
      <t>2024</t>
    </r>
    <r>
      <rPr>
        <sz val="22"/>
        <rFont val="方正小标宋简体"/>
        <charset val="134"/>
      </rPr>
      <t>年沙坡头区灌区用水量指标分配表</t>
    </r>
  </si>
  <si>
    <r>
      <rPr>
        <sz val="14"/>
        <rFont val="宋体"/>
        <charset val="134"/>
      </rPr>
      <t>水量单位：万立方米</t>
    </r>
  </si>
  <si>
    <r>
      <rPr>
        <b/>
        <sz val="12"/>
        <rFont val="宋体"/>
        <charset val="134"/>
      </rPr>
      <t>灌区名称</t>
    </r>
  </si>
  <si>
    <r>
      <rPr>
        <b/>
        <sz val="12"/>
        <rFont val="宋体"/>
        <charset val="134"/>
      </rPr>
      <t>乡镇名称</t>
    </r>
  </si>
  <si>
    <r>
      <rPr>
        <b/>
        <sz val="12"/>
        <rFont val="宋体"/>
        <charset val="134"/>
      </rPr>
      <t>灌溉面积</t>
    </r>
  </si>
  <si>
    <r>
      <rPr>
        <b/>
        <sz val="9"/>
        <rFont val="宋体"/>
        <charset val="134"/>
      </rPr>
      <t>夏秋灌</t>
    </r>
    <r>
      <rPr>
        <b/>
        <sz val="9"/>
        <rFont val="Times New Roman"/>
        <family val="1"/>
        <charset val="0"/>
      </rPr>
      <t xml:space="preserve">
</t>
    </r>
    <r>
      <rPr>
        <b/>
        <sz val="9"/>
        <rFont val="宋体"/>
        <charset val="134"/>
      </rPr>
      <t>（</t>
    </r>
    <r>
      <rPr>
        <b/>
        <sz val="9"/>
        <rFont val="Times New Roman"/>
        <family val="1"/>
        <charset val="0"/>
      </rPr>
      <t>3-9</t>
    </r>
    <r>
      <rPr>
        <b/>
        <sz val="9"/>
        <rFont val="宋体"/>
        <charset val="134"/>
      </rPr>
      <t>月）</t>
    </r>
  </si>
  <si>
    <r>
      <rPr>
        <b/>
        <sz val="12"/>
        <rFont val="宋体"/>
        <charset val="134"/>
      </rPr>
      <t>冬灌</t>
    </r>
  </si>
  <si>
    <r>
      <rPr>
        <b/>
        <sz val="12"/>
        <rFont val="宋体"/>
        <charset val="134"/>
      </rPr>
      <t>全年合计</t>
    </r>
  </si>
  <si>
    <r>
      <rPr>
        <sz val="12"/>
        <rFont val="宋体"/>
        <charset val="134"/>
      </rPr>
      <t>南干渠系灌区</t>
    </r>
  </si>
  <si>
    <r>
      <rPr>
        <sz val="12"/>
        <rFont val="宋体"/>
        <charset val="134"/>
      </rPr>
      <t>常乐镇</t>
    </r>
  </si>
  <si>
    <r>
      <rPr>
        <sz val="12"/>
        <rFont val="宋体"/>
        <charset val="134"/>
      </rPr>
      <t>永康镇</t>
    </r>
  </si>
  <si>
    <r>
      <rPr>
        <sz val="12"/>
        <rFont val="宋体"/>
        <charset val="134"/>
      </rPr>
      <t>宣和镇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</si>
  <si>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</si>
  <si>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南山台扬水灌区</t>
    </r>
  </si>
  <si>
    <r>
      <rPr>
        <sz val="12"/>
        <rFont val="宋体"/>
        <charset val="134"/>
      </rPr>
      <t>机关单位个体户</t>
    </r>
  </si>
  <si>
    <r>
      <rPr>
        <b/>
        <sz val="12"/>
        <rFont val="宋体"/>
        <charset val="134"/>
      </rPr>
      <t>南干渠系</t>
    </r>
  </si>
  <si>
    <r>
      <rPr>
        <b/>
        <sz val="12"/>
        <rFont val="宋体"/>
        <charset val="134"/>
      </rPr>
      <t>总计</t>
    </r>
  </si>
  <si>
    <r>
      <rPr>
        <sz val="12"/>
        <rFont val="宋体"/>
        <charset val="134"/>
      </rPr>
      <t>北干渠系灌区</t>
    </r>
  </si>
  <si>
    <r>
      <rPr>
        <sz val="12"/>
        <rFont val="宋体"/>
        <charset val="134"/>
      </rPr>
      <t>迎水镇</t>
    </r>
  </si>
  <si>
    <r>
      <rPr>
        <sz val="12"/>
        <rFont val="宋体"/>
        <charset val="134"/>
      </rPr>
      <t>滨河镇</t>
    </r>
  </si>
  <si>
    <r>
      <rPr>
        <sz val="12"/>
        <rFont val="宋体"/>
        <charset val="134"/>
      </rPr>
      <t>文昌镇</t>
    </r>
  </si>
  <si>
    <r>
      <rPr>
        <sz val="12"/>
        <rFont val="宋体"/>
        <charset val="134"/>
      </rPr>
      <t>东园镇</t>
    </r>
  </si>
  <si>
    <r>
      <rPr>
        <sz val="12"/>
        <rFont val="宋体"/>
        <charset val="134"/>
      </rPr>
      <t>柔远镇</t>
    </r>
  </si>
  <si>
    <r>
      <rPr>
        <sz val="12"/>
        <rFont val="宋体"/>
        <charset val="134"/>
      </rPr>
      <t>镇罗镇</t>
    </r>
  </si>
  <si>
    <r>
      <rPr>
        <sz val="12"/>
        <rFont val="宋体"/>
        <charset val="134"/>
      </rPr>
      <t>照壁山水库、镇罗各企业</t>
    </r>
  </si>
  <si>
    <r>
      <rPr>
        <sz val="12"/>
        <rFont val="宋体"/>
        <charset val="134"/>
      </rPr>
      <t>美利纸业</t>
    </r>
  </si>
  <si>
    <r>
      <rPr>
        <sz val="12"/>
        <rFont val="宋体"/>
        <charset val="134"/>
      </rPr>
      <t>生态用水</t>
    </r>
  </si>
  <si>
    <r>
      <rPr>
        <sz val="9"/>
        <rFont val="宋体"/>
        <charset val="134"/>
      </rPr>
      <t>机关单位及个体户</t>
    </r>
  </si>
  <si>
    <r>
      <rPr>
        <sz val="9"/>
        <rFont val="宋体"/>
        <charset val="134"/>
      </rPr>
      <t>其他</t>
    </r>
  </si>
  <si>
    <r>
      <rPr>
        <b/>
        <sz val="12"/>
        <rFont val="宋体"/>
        <charset val="134"/>
      </rPr>
      <t>合计</t>
    </r>
  </si>
  <si>
    <r>
      <rPr>
        <b/>
        <sz val="9"/>
        <rFont val="宋体"/>
        <charset val="134"/>
      </rPr>
      <t>沙坡头各渠灌区</t>
    </r>
  </si>
  <si>
    <r>
      <rPr>
        <sz val="12"/>
        <rFont val="宋体"/>
        <charset val="134"/>
      </rPr>
      <t>七星渠灌区</t>
    </r>
  </si>
  <si>
    <r>
      <rPr>
        <sz val="12"/>
        <rFont val="宋体"/>
        <charset val="134"/>
      </rPr>
      <t>固海扬灌区</t>
    </r>
  </si>
  <si>
    <r>
      <rPr>
        <sz val="12"/>
        <rFont val="宋体"/>
        <charset val="134"/>
      </rPr>
      <t>山羊场</t>
    </r>
  </si>
  <si>
    <r>
      <rPr>
        <sz val="9"/>
        <rFont val="宋体"/>
        <charset val="134"/>
      </rPr>
      <t>沿黄小型引提水</t>
    </r>
  </si>
  <si>
    <r>
      <rPr>
        <sz val="12"/>
        <rFont val="宋体"/>
        <charset val="134"/>
      </rPr>
      <t>碱碱湖泵站</t>
    </r>
  </si>
  <si>
    <r>
      <rPr>
        <sz val="12"/>
        <rFont val="宋体"/>
        <charset val="134"/>
      </rPr>
      <t>香山兴仁</t>
    </r>
  </si>
  <si>
    <r>
      <rPr>
        <b/>
        <sz val="12"/>
        <rFont val="宋体"/>
        <charset val="134"/>
      </rPr>
      <t>兴电供水工程</t>
    </r>
  </si>
  <si>
    <r>
      <rPr>
        <b/>
        <sz val="9"/>
        <rFont val="宋体"/>
        <charset val="134"/>
      </rPr>
      <t>生活用水</t>
    </r>
  </si>
  <si>
    <r>
      <rPr>
        <b/>
        <sz val="12"/>
        <rFont val="宋体"/>
        <charset val="134"/>
      </rPr>
      <t>北干渠系灌区</t>
    </r>
  </si>
  <si>
    <r>
      <rPr>
        <b/>
        <sz val="12"/>
        <rFont val="宋体"/>
        <charset val="134"/>
      </rPr>
      <t>内蒙泵站</t>
    </r>
  </si>
  <si>
    <r>
      <rPr>
        <sz val="12"/>
        <rFont val="宋体"/>
        <charset val="134"/>
      </rPr>
      <t>注：内蒙泵站用水量不在沙坡头区用水指标内。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</si>
</sst>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6"/>
      <name val="黑体"/>
      <family val="3"/>
      <charset val="134"/>
    </font>
    <font>
      <sz val="22"/>
      <name val="Times New Roman"/>
      <family val="1"/>
      <charset val="0"/>
    </font>
    <font>
      <sz val="14"/>
      <name val="Times New Roman"/>
      <family val="1"/>
      <charset val="0"/>
    </font>
    <font>
      <b/>
      <sz val="12"/>
      <name val="Times New Roman"/>
      <family val="1"/>
      <charset val="0"/>
    </font>
    <font>
      <b/>
      <sz val="9"/>
      <name val="Times New Roman"/>
      <family val="1"/>
      <charset val="0"/>
    </font>
    <font>
      <sz val="12"/>
      <name val="Times New Roman"/>
      <family val="1"/>
      <charset val="0"/>
    </font>
    <font>
      <sz val="9"/>
      <name val="Times New Roman"/>
      <family val="1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Times New Roman"/>
      <family val="1"/>
      <charset val="0"/>
    </font>
    <font>
      <sz val="22"/>
      <name val="方正小标宋简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6" fontId="5" fillId="0" borderId="0" xfId="0" applyNumberFormat="1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zoomScale="115" zoomScaleNormal="115" zoomScaleSheetLayoutView="60" workbookViewId="0">
      <selection activeCell="A1" sqref="A1"/>
    </sheetView>
  </sheetViews>
  <sheetFormatPr defaultColWidth="9" defaultRowHeight="14.25" outlineLevelCol="5"/>
  <cols>
    <col min="1" max="1" width="16" style="3" customWidth="1"/>
    <col min="2" max="2" width="17" style="3" customWidth="1"/>
    <col min="3" max="6" width="11" style="4" customWidth="1"/>
    <col min="7" max="16384" width="9" style="3"/>
  </cols>
  <sheetData>
    <row r="1" s="1" customFormat="1" ht="20.25" spans="1:6">
      <c r="A1" s="5" t="s">
        <v>0</v>
      </c>
      <c r="C1" s="6"/>
      <c r="D1" s="6"/>
      <c r="E1" s="6"/>
      <c r="F1" s="6"/>
    </row>
    <row r="2" s="1" customFormat="1" ht="32.1" customHeight="1" spans="1:6">
      <c r="A2" s="7" t="s">
        <v>1</v>
      </c>
      <c r="B2" s="7"/>
      <c r="C2" s="8"/>
      <c r="D2" s="8"/>
      <c r="E2" s="8"/>
      <c r="F2" s="8"/>
    </row>
    <row r="3" s="1" customFormat="1" ht="24" customHeight="1" spans="1:6">
      <c r="A3" s="9"/>
      <c r="B3" s="10"/>
      <c r="C3" s="11"/>
      <c r="D3" s="11"/>
      <c r="E3" s="12" t="s">
        <v>2</v>
      </c>
      <c r="F3" s="12"/>
    </row>
    <row r="4" s="2" customFormat="1" ht="27.75" customHeight="1" spans="1:6">
      <c r="A4" s="13" t="s">
        <v>3</v>
      </c>
      <c r="B4" s="13" t="s">
        <v>4</v>
      </c>
      <c r="C4" s="14" t="s">
        <v>5</v>
      </c>
      <c r="D4" s="15" t="s">
        <v>6</v>
      </c>
      <c r="E4" s="16" t="s">
        <v>7</v>
      </c>
      <c r="F4" s="14" t="s">
        <v>8</v>
      </c>
    </row>
    <row r="5" s="1" customFormat="1" ht="16.5" customHeight="1" spans="1:6">
      <c r="A5" s="17" t="s">
        <v>9</v>
      </c>
      <c r="B5" s="17" t="s">
        <v>10</v>
      </c>
      <c r="C5" s="18">
        <v>44611.04</v>
      </c>
      <c r="D5" s="18">
        <v>1572.16953463059</v>
      </c>
      <c r="E5" s="19">
        <v>387.77764233791</v>
      </c>
      <c r="F5" s="20">
        <f t="shared" ref="F5:F7" si="0">D5+E5</f>
        <v>1959.9471769685</v>
      </c>
    </row>
    <row r="6" s="1" customFormat="1" ht="16.5" customHeight="1" spans="1:6">
      <c r="A6" s="21"/>
      <c r="B6" s="17" t="s">
        <v>11</v>
      </c>
      <c r="C6" s="22">
        <v>16516</v>
      </c>
      <c r="D6" s="18">
        <v>816.976047285056</v>
      </c>
      <c r="E6" s="19">
        <v>174.023952714944</v>
      </c>
      <c r="F6" s="20">
        <f t="shared" si="0"/>
        <v>991</v>
      </c>
    </row>
    <row r="7" s="1" customFormat="1" ht="16.5" customHeight="1" spans="1:6">
      <c r="A7" s="21"/>
      <c r="B7" s="17" t="s">
        <v>12</v>
      </c>
      <c r="C7" s="18">
        <v>1382</v>
      </c>
      <c r="D7" s="18">
        <v>39.3651214420624</v>
      </c>
      <c r="E7" s="19">
        <v>14.6348785579376</v>
      </c>
      <c r="F7" s="20">
        <f t="shared" si="0"/>
        <v>54</v>
      </c>
    </row>
    <row r="8" s="1" customFormat="1" ht="16.5" customHeight="1" spans="1:6">
      <c r="A8" s="21"/>
      <c r="B8" s="17" t="s">
        <v>13</v>
      </c>
      <c r="C8" s="18">
        <f t="shared" ref="C8:F8" si="1">SUM(C5:C7)</f>
        <v>62509.04</v>
      </c>
      <c r="D8" s="18">
        <f t="shared" si="1"/>
        <v>2428.51070335771</v>
      </c>
      <c r="E8" s="18">
        <f t="shared" si="1"/>
        <v>576.436473610791</v>
      </c>
      <c r="F8" s="18">
        <f t="shared" si="1"/>
        <v>3004.9471769685</v>
      </c>
    </row>
    <row r="9" s="1" customFormat="1" ht="16.5" customHeight="1" spans="1:6">
      <c r="A9" s="17" t="s">
        <v>14</v>
      </c>
      <c r="B9" s="17" t="s">
        <v>11</v>
      </c>
      <c r="C9" s="18">
        <v>64084</v>
      </c>
      <c r="D9" s="18">
        <v>2700.41134858267</v>
      </c>
      <c r="E9" s="19">
        <v>338.265198816193</v>
      </c>
      <c r="F9" s="20">
        <f t="shared" ref="F9:F12" si="2">D9+E9</f>
        <v>3038.67654739887</v>
      </c>
    </row>
    <row r="10" s="1" customFormat="1" ht="16.5" customHeight="1" spans="1:6">
      <c r="A10" s="21"/>
      <c r="B10" s="17" t="s">
        <v>12</v>
      </c>
      <c r="C10" s="18">
        <v>68286</v>
      </c>
      <c r="D10" s="18">
        <v>3355.06148294452</v>
      </c>
      <c r="E10" s="19">
        <v>158.230755432016</v>
      </c>
      <c r="F10" s="20">
        <f t="shared" si="2"/>
        <v>3513.29223837654</v>
      </c>
    </row>
    <row r="11" s="1" customFormat="1" ht="16.5" customHeight="1" spans="1:6">
      <c r="A11" s="21"/>
      <c r="B11" s="17" t="s">
        <v>15</v>
      </c>
      <c r="C11" s="18">
        <v>96098</v>
      </c>
      <c r="D11" s="18">
        <v>517</v>
      </c>
      <c r="E11" s="19">
        <v>5.7837</v>
      </c>
      <c r="F11" s="20">
        <f t="shared" si="2"/>
        <v>522.7837</v>
      </c>
    </row>
    <row r="12" s="1" customFormat="1" ht="16.5" customHeight="1" spans="1:6">
      <c r="A12" s="21"/>
      <c r="B12" s="17" t="s">
        <v>13</v>
      </c>
      <c r="C12" s="18">
        <f>C9+C10+C11</f>
        <v>228468</v>
      </c>
      <c r="D12" s="18">
        <f>D9+D10+D11</f>
        <v>6572.4728315272</v>
      </c>
      <c r="E12" s="18">
        <f>E9+E10+E11</f>
        <v>502.279654248209</v>
      </c>
      <c r="F12" s="20">
        <f t="shared" si="2"/>
        <v>7074.75248577541</v>
      </c>
    </row>
    <row r="13" s="1" customFormat="1" ht="16.5" customHeight="1" spans="1:6">
      <c r="A13" s="13" t="s">
        <v>16</v>
      </c>
      <c r="B13" s="13" t="s">
        <v>17</v>
      </c>
      <c r="C13" s="14">
        <f t="shared" ref="C13:F13" si="3">C8+C12</f>
        <v>290977.04</v>
      </c>
      <c r="D13" s="14">
        <f t="shared" si="3"/>
        <v>9000.9835348849</v>
      </c>
      <c r="E13" s="14">
        <f t="shared" si="3"/>
        <v>1078.716127859</v>
      </c>
      <c r="F13" s="14">
        <f t="shared" si="3"/>
        <v>10079.6996627439</v>
      </c>
    </row>
    <row r="14" s="1" customFormat="1" ht="16.5" customHeight="1" spans="1:6">
      <c r="A14" s="17" t="s">
        <v>18</v>
      </c>
      <c r="B14" s="17" t="s">
        <v>19</v>
      </c>
      <c r="C14" s="18">
        <v>22722.11</v>
      </c>
      <c r="D14" s="18">
        <v>1346.404</v>
      </c>
      <c r="E14" s="19">
        <v>273</v>
      </c>
      <c r="F14" s="20">
        <f t="shared" ref="F14:F24" si="4">D14+E14</f>
        <v>1619.404</v>
      </c>
    </row>
    <row r="15" s="1" customFormat="1" ht="16.5" customHeight="1" spans="1:6">
      <c r="A15" s="21"/>
      <c r="B15" s="17" t="s">
        <v>20</v>
      </c>
      <c r="C15" s="18">
        <v>10092.65</v>
      </c>
      <c r="D15" s="18">
        <v>537.688</v>
      </c>
      <c r="E15" s="19">
        <v>131</v>
      </c>
      <c r="F15" s="20">
        <f t="shared" si="4"/>
        <v>668.688</v>
      </c>
    </row>
    <row r="16" s="1" customFormat="1" ht="16.5" customHeight="1" spans="1:6">
      <c r="A16" s="21"/>
      <c r="B16" s="17" t="s">
        <v>21</v>
      </c>
      <c r="C16" s="18">
        <v>4922.31</v>
      </c>
      <c r="D16" s="18">
        <v>238.505</v>
      </c>
      <c r="E16" s="19">
        <v>53</v>
      </c>
      <c r="F16" s="20">
        <f t="shared" si="4"/>
        <v>291.505</v>
      </c>
    </row>
    <row r="17" s="1" customFormat="1" ht="16.5" customHeight="1" spans="1:6">
      <c r="A17" s="21"/>
      <c r="B17" s="17" t="s">
        <v>22</v>
      </c>
      <c r="C17" s="18">
        <v>65360.4</v>
      </c>
      <c r="D17" s="18">
        <v>4637.644</v>
      </c>
      <c r="E17" s="19">
        <v>687.9</v>
      </c>
      <c r="F17" s="20">
        <f t="shared" si="4"/>
        <v>5325.544</v>
      </c>
    </row>
    <row r="18" s="1" customFormat="1" ht="16.5" customHeight="1" spans="1:6">
      <c r="A18" s="21"/>
      <c r="B18" s="17" t="s">
        <v>23</v>
      </c>
      <c r="C18" s="18">
        <v>27488.56</v>
      </c>
      <c r="D18" s="18">
        <v>1500.605</v>
      </c>
      <c r="E18" s="19">
        <v>246.683</v>
      </c>
      <c r="F18" s="20">
        <f t="shared" si="4"/>
        <v>1747.288</v>
      </c>
    </row>
    <row r="19" s="1" customFormat="1" ht="16.5" customHeight="1" spans="1:6">
      <c r="A19" s="21"/>
      <c r="B19" s="17" t="s">
        <v>24</v>
      </c>
      <c r="C19" s="18">
        <v>41360.47</v>
      </c>
      <c r="D19" s="18">
        <v>2578.937</v>
      </c>
      <c r="E19" s="19">
        <v>389.342</v>
      </c>
      <c r="F19" s="20">
        <f t="shared" si="4"/>
        <v>2968.279</v>
      </c>
    </row>
    <row r="20" s="1" customFormat="1" ht="30" customHeight="1" spans="1:6">
      <c r="A20" s="21"/>
      <c r="B20" s="23" t="s">
        <v>25</v>
      </c>
      <c r="C20" s="18"/>
      <c r="D20" s="18">
        <v>1667</v>
      </c>
      <c r="E20" s="19">
        <v>370</v>
      </c>
      <c r="F20" s="20">
        <f t="shared" si="4"/>
        <v>2037</v>
      </c>
    </row>
    <row r="21" s="1" customFormat="1" ht="16.5" customHeight="1" spans="1:6">
      <c r="A21" s="21"/>
      <c r="B21" s="17" t="s">
        <v>26</v>
      </c>
      <c r="C21" s="18">
        <v>69500</v>
      </c>
      <c r="D21" s="18">
        <v>2714.349</v>
      </c>
      <c r="E21" s="19">
        <v>0</v>
      </c>
      <c r="F21" s="20">
        <f t="shared" si="4"/>
        <v>2714.349</v>
      </c>
    </row>
    <row r="22" s="1" customFormat="1" ht="16.5" customHeight="1" spans="1:6">
      <c r="A22" s="21"/>
      <c r="B22" s="17" t="s">
        <v>27</v>
      </c>
      <c r="C22" s="18"/>
      <c r="D22" s="18">
        <v>1932</v>
      </c>
      <c r="E22" s="19">
        <v>277</v>
      </c>
      <c r="F22" s="20">
        <f t="shared" si="4"/>
        <v>2209</v>
      </c>
    </row>
    <row r="23" s="1" customFormat="1" ht="16.5" customHeight="1" spans="1:6">
      <c r="A23" s="21"/>
      <c r="B23" s="24" t="s">
        <v>28</v>
      </c>
      <c r="C23" s="18">
        <v>12765.5</v>
      </c>
      <c r="D23" s="18">
        <v>503.157894736842</v>
      </c>
      <c r="E23" s="19">
        <v>150</v>
      </c>
      <c r="F23" s="20">
        <f t="shared" si="4"/>
        <v>653.157894736842</v>
      </c>
    </row>
    <row r="24" s="1" customFormat="1" ht="16.5" customHeight="1" spans="1:6">
      <c r="A24" s="21"/>
      <c r="B24" s="24" t="s">
        <v>29</v>
      </c>
      <c r="C24" s="18"/>
      <c r="D24" s="18">
        <v>635.04</v>
      </c>
      <c r="E24" s="19">
        <v>2470.44</v>
      </c>
      <c r="F24" s="20">
        <f t="shared" si="4"/>
        <v>3105.48</v>
      </c>
    </row>
    <row r="25" s="1" customFormat="1" ht="16.5" customHeight="1" spans="1:6">
      <c r="A25" s="21"/>
      <c r="B25" s="13" t="s">
        <v>30</v>
      </c>
      <c r="C25" s="25">
        <f t="shared" ref="C25:F25" si="5">SUM(C14:C24)</f>
        <v>254212</v>
      </c>
      <c r="D25" s="25">
        <f t="shared" si="5"/>
        <v>18291.3298947368</v>
      </c>
      <c r="E25" s="25">
        <f t="shared" si="5"/>
        <v>5048.365</v>
      </c>
      <c r="F25" s="25">
        <f t="shared" si="5"/>
        <v>23339.6948947368</v>
      </c>
    </row>
    <row r="26" s="1" customFormat="1" ht="16.5" customHeight="1" spans="1:6">
      <c r="A26" s="26" t="s">
        <v>31</v>
      </c>
      <c r="B26" s="13" t="s">
        <v>30</v>
      </c>
      <c r="C26" s="14">
        <f t="shared" ref="C26:F26" si="6">C13+C25</f>
        <v>545189.04</v>
      </c>
      <c r="D26" s="14">
        <f t="shared" si="6"/>
        <v>27292.3134296217</v>
      </c>
      <c r="E26" s="14">
        <f t="shared" si="6"/>
        <v>6127.081127859</v>
      </c>
      <c r="F26" s="14">
        <f t="shared" si="6"/>
        <v>33419.3945574808</v>
      </c>
    </row>
    <row r="27" s="1" customFormat="1" ht="16.5" customHeight="1" spans="1:6">
      <c r="A27" s="17" t="s">
        <v>32</v>
      </c>
      <c r="B27" s="17" t="s">
        <v>11</v>
      </c>
      <c r="C27" s="18">
        <v>3803.61</v>
      </c>
      <c r="D27" s="18">
        <v>182</v>
      </c>
      <c r="E27" s="19">
        <v>48</v>
      </c>
      <c r="F27" s="18">
        <f>E27+D27</f>
        <v>230</v>
      </c>
    </row>
    <row r="28" s="1" customFormat="1" ht="16.5" customHeight="1" spans="1:6">
      <c r="A28" s="21"/>
      <c r="B28" s="17" t="s">
        <v>12</v>
      </c>
      <c r="C28" s="27">
        <v>38782.2</v>
      </c>
      <c r="D28" s="27">
        <v>2748</v>
      </c>
      <c r="E28" s="27">
        <v>452</v>
      </c>
      <c r="F28" s="18">
        <f>E28+D28</f>
        <v>3200</v>
      </c>
    </row>
    <row r="29" s="1" customFormat="1" ht="16.5" customHeight="1" spans="1:6">
      <c r="A29" s="21"/>
      <c r="B29" s="17" t="s">
        <v>13</v>
      </c>
      <c r="C29" s="18">
        <f t="shared" ref="C29:F29" si="7">C27+C28</f>
        <v>42585.81</v>
      </c>
      <c r="D29" s="18">
        <f t="shared" si="7"/>
        <v>2930</v>
      </c>
      <c r="E29" s="18">
        <f t="shared" si="7"/>
        <v>500</v>
      </c>
      <c r="F29" s="18">
        <f t="shared" si="7"/>
        <v>3430</v>
      </c>
    </row>
    <row r="30" s="1" customFormat="1" ht="16.5" customHeight="1" spans="1:6">
      <c r="A30" s="17" t="s">
        <v>33</v>
      </c>
      <c r="B30" s="17" t="s">
        <v>12</v>
      </c>
      <c r="C30" s="18">
        <v>28399.62</v>
      </c>
      <c r="D30" s="18">
        <v>1056</v>
      </c>
      <c r="E30" s="18">
        <v>20</v>
      </c>
      <c r="F30" s="18">
        <f t="shared" ref="F30:F38" si="8">D30+E30</f>
        <v>1076</v>
      </c>
    </row>
    <row r="31" s="1" customFormat="1" ht="16.5" customHeight="1" spans="1:6">
      <c r="A31" s="21"/>
      <c r="B31" s="17" t="s">
        <v>34</v>
      </c>
      <c r="C31" s="18">
        <v>13117</v>
      </c>
      <c r="D31" s="18">
        <v>454</v>
      </c>
      <c r="E31" s="18"/>
      <c r="F31" s="18">
        <f>D31</f>
        <v>454</v>
      </c>
    </row>
    <row r="32" s="1" customFormat="1" ht="16.5" customHeight="1" spans="1:6">
      <c r="A32" s="21"/>
      <c r="B32" s="17" t="s">
        <v>13</v>
      </c>
      <c r="C32" s="18">
        <f t="shared" ref="C32:F32" si="9">C30+C31</f>
        <v>41516.62</v>
      </c>
      <c r="D32" s="18">
        <f t="shared" si="9"/>
        <v>1510</v>
      </c>
      <c r="E32" s="18">
        <f t="shared" si="9"/>
        <v>20</v>
      </c>
      <c r="F32" s="18">
        <f t="shared" si="9"/>
        <v>1530</v>
      </c>
    </row>
    <row r="33" s="1" customFormat="1" ht="16.5" customHeight="1" spans="1:6">
      <c r="A33" s="13" t="s">
        <v>30</v>
      </c>
      <c r="B33" s="13"/>
      <c r="C33" s="14">
        <f t="shared" ref="C33:F33" si="10">C26+C29+C32</f>
        <v>629291.47</v>
      </c>
      <c r="D33" s="14">
        <f t="shared" si="10"/>
        <v>31732.3134296217</v>
      </c>
      <c r="E33" s="14">
        <f t="shared" si="10"/>
        <v>6647.081127859</v>
      </c>
      <c r="F33" s="14">
        <f t="shared" si="10"/>
        <v>38379.3945574808</v>
      </c>
    </row>
    <row r="34" s="1" customFormat="1" ht="16.5" customHeight="1" spans="1:6">
      <c r="A34" s="24" t="s">
        <v>35</v>
      </c>
      <c r="B34" s="17" t="s">
        <v>10</v>
      </c>
      <c r="C34" s="18">
        <v>1450</v>
      </c>
      <c r="D34" s="18">
        <v>31.73</v>
      </c>
      <c r="E34" s="19">
        <v>5.12</v>
      </c>
      <c r="F34" s="20">
        <f t="shared" si="8"/>
        <v>36.85</v>
      </c>
    </row>
    <row r="35" s="1" customFormat="1" ht="16.5" customHeight="1" spans="1:6">
      <c r="A35" s="24"/>
      <c r="B35" s="17" t="s">
        <v>12</v>
      </c>
      <c r="C35" s="18">
        <v>6605</v>
      </c>
      <c r="D35" s="18">
        <v>223.4</v>
      </c>
      <c r="E35" s="19">
        <v>29.19</v>
      </c>
      <c r="F35" s="20">
        <f t="shared" si="8"/>
        <v>252.59</v>
      </c>
    </row>
    <row r="36" s="1" customFormat="1" ht="16.5" customHeight="1" spans="1:6">
      <c r="A36" s="24"/>
      <c r="B36" s="17" t="s">
        <v>19</v>
      </c>
      <c r="C36" s="18">
        <v>12211</v>
      </c>
      <c r="D36" s="18">
        <v>216.33</v>
      </c>
      <c r="E36" s="19">
        <v>66.53</v>
      </c>
      <c r="F36" s="20">
        <f t="shared" si="8"/>
        <v>282.86</v>
      </c>
    </row>
    <row r="37" s="1" customFormat="1" ht="16.5" customHeight="1" spans="1:6">
      <c r="A37" s="24"/>
      <c r="B37" s="17" t="s">
        <v>36</v>
      </c>
      <c r="C37" s="18">
        <v>7830</v>
      </c>
      <c r="D37" s="18">
        <v>203</v>
      </c>
      <c r="E37" s="19">
        <v>23</v>
      </c>
      <c r="F37" s="20">
        <f t="shared" si="8"/>
        <v>226</v>
      </c>
    </row>
    <row r="38" s="1" customFormat="1" ht="16.5" customHeight="1" spans="1:6">
      <c r="A38" s="24"/>
      <c r="B38" s="17" t="s">
        <v>37</v>
      </c>
      <c r="C38" s="18">
        <v>200000</v>
      </c>
      <c r="D38" s="28">
        <v>1030</v>
      </c>
      <c r="E38" s="29">
        <v>250</v>
      </c>
      <c r="F38" s="20">
        <f t="shared" si="8"/>
        <v>1280</v>
      </c>
    </row>
    <row r="39" s="1" customFormat="1" ht="16.5" customHeight="1" spans="1:6">
      <c r="A39" s="24"/>
      <c r="B39" s="13" t="s">
        <v>30</v>
      </c>
      <c r="C39" s="25">
        <f t="shared" ref="C39:F39" si="11">C34+C35+C36+C37+C38</f>
        <v>228096</v>
      </c>
      <c r="D39" s="25">
        <f t="shared" si="11"/>
        <v>1704.46</v>
      </c>
      <c r="E39" s="25">
        <f t="shared" si="11"/>
        <v>373.84</v>
      </c>
      <c r="F39" s="25">
        <f t="shared" si="11"/>
        <v>2078.3</v>
      </c>
    </row>
    <row r="40" s="1" customFormat="1" ht="16.5" customHeight="1" spans="1:6">
      <c r="A40" s="13" t="s">
        <v>38</v>
      </c>
      <c r="B40" s="13" t="s">
        <v>38</v>
      </c>
      <c r="C40" s="25"/>
      <c r="D40" s="30">
        <v>465</v>
      </c>
      <c r="E40" s="30">
        <v>135</v>
      </c>
      <c r="F40" s="31">
        <f t="shared" ref="F40:F42" si="12">E40+D40</f>
        <v>600</v>
      </c>
    </row>
    <row r="41" s="1" customFormat="1" ht="16.5" customHeight="1" spans="1:6">
      <c r="A41" s="26" t="s">
        <v>39</v>
      </c>
      <c r="B41" s="13"/>
      <c r="C41" s="25"/>
      <c r="D41" s="31">
        <v>840</v>
      </c>
      <c r="E41" s="31">
        <v>245</v>
      </c>
      <c r="F41" s="31">
        <f t="shared" si="12"/>
        <v>1085</v>
      </c>
    </row>
    <row r="42" s="1" customFormat="1" ht="18" customHeight="1" spans="1:6">
      <c r="A42" s="13" t="s">
        <v>40</v>
      </c>
      <c r="B42" s="13" t="s">
        <v>41</v>
      </c>
      <c r="C42" s="25">
        <v>115800</v>
      </c>
      <c r="D42" s="25">
        <v>5170</v>
      </c>
      <c r="E42" s="25">
        <v>0</v>
      </c>
      <c r="F42" s="25">
        <f t="shared" si="12"/>
        <v>5170</v>
      </c>
    </row>
    <row r="43" s="1" customFormat="1" ht="18" customHeight="1" spans="1:6">
      <c r="A43" s="32" t="s">
        <v>42</v>
      </c>
      <c r="B43" s="33"/>
      <c r="C43" s="34"/>
      <c r="D43" s="34"/>
      <c r="E43" s="34"/>
      <c r="F43" s="34"/>
    </row>
  </sheetData>
  <sheetProtection selectLockedCells="1" selectUnlockedCells="1"/>
  <mergeCells count="9">
    <mergeCell ref="A2:F2"/>
    <mergeCell ref="E3:F3"/>
    <mergeCell ref="A33:B33"/>
    <mergeCell ref="A5:A8"/>
    <mergeCell ref="A9:A12"/>
    <mergeCell ref="A14:A25"/>
    <mergeCell ref="A27:A29"/>
    <mergeCell ref="A30:A32"/>
    <mergeCell ref="A34:A39"/>
  </mergeCells>
  <printOptions horizontalCentered="1"/>
  <pageMargins left="0.747916666666667" right="0.747916666666667" top="0.629861111111111" bottom="0.393055555555556" header="0.511805555555556" footer="0.66875"/>
  <pageSetup paperSize="9" firstPageNumber="18" orientation="portrait" useFirstPageNumber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38339</dc:creator>
  <cp:lastModifiedBy>8237477301</cp:lastModifiedBy>
  <dcterms:created xsi:type="dcterms:W3CDTF">2024-06-26T07:53:23Z</dcterms:created>
  <dcterms:modified xsi:type="dcterms:W3CDTF">2024-06-26T07:53:23Z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7983B5F4CBC94000B172EF5D18985992_11</vt:lpwstr>
  </property>
  <property fmtid="{D5CDD505-2E9C-101B-9397-08002B2CF9AE}" pid="3" name="KSOProductBuildVer">
    <vt:lpwstr>2052-12.1.0.17133</vt:lpwstr>
  </property>
</Properties>
</file>