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Height="17655"/>
  </bookViews>
  <sheets>
    <sheet name="表3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<sst xmlns="http://schemas.openxmlformats.org/spreadsheetml/2006/main" count="55" uniqueCount="36">
  <si>
    <r>
      <t>附表</t>
    </r>
    <r>
      <rPr>
        <sz val="16"/>
        <rFont val="Times New Roman"/>
        <family val="1"/>
        <charset val="0"/>
      </rPr>
      <t>3</t>
    </r>
  </si>
  <si>
    <r>
      <t>2024</t>
    </r>
    <r>
      <rPr>
        <sz val="22"/>
        <rFont val="方正小标宋简体"/>
        <charset val="134"/>
      </rPr>
      <t>年沙坡头区各镇</t>
    </r>
    <r>
      <rPr>
        <sz val="22"/>
        <rFont val="Times New Roman"/>
        <family val="1"/>
        <charset val="0"/>
      </rPr>
      <t>(</t>
    </r>
    <r>
      <rPr>
        <sz val="22"/>
        <rFont val="方正小标宋简体"/>
        <charset val="134"/>
      </rPr>
      <t>乡</t>
    </r>
    <r>
      <rPr>
        <sz val="22"/>
        <rFont val="Times New Roman"/>
        <family val="1"/>
        <charset val="0"/>
      </rPr>
      <t>)</t>
    </r>
    <r>
      <rPr>
        <sz val="22"/>
        <rFont val="方正小标宋简体"/>
        <charset val="134"/>
      </rPr>
      <t>稻旱种植面积分配表</t>
    </r>
  </si>
  <si>
    <r>
      <t xml:space="preserve">               </t>
    </r>
    <r>
      <rPr>
        <sz val="14"/>
        <rFont val="宋体"/>
        <charset val="134"/>
      </rPr>
      <t>单位：亩</t>
    </r>
  </si>
  <si>
    <r>
      <rPr>
        <b/>
        <sz val="12"/>
        <rFont val="宋体"/>
        <charset val="134"/>
      </rPr>
      <t>乡镇名称</t>
    </r>
  </si>
  <si>
    <r>
      <rPr>
        <b/>
        <sz val="12"/>
        <rFont val="宋体"/>
        <charset val="134"/>
      </rPr>
      <t>所在灌区</t>
    </r>
  </si>
  <si>
    <r>
      <rPr>
        <b/>
        <sz val="12"/>
        <rFont val="宋体"/>
        <charset val="134"/>
      </rPr>
      <t>旱地</t>
    </r>
  </si>
  <si>
    <r>
      <rPr>
        <b/>
        <sz val="12"/>
        <rFont val="宋体"/>
        <charset val="134"/>
      </rPr>
      <t>稻地</t>
    </r>
  </si>
  <si>
    <r>
      <rPr>
        <b/>
        <sz val="12"/>
        <rFont val="宋体"/>
        <charset val="134"/>
      </rPr>
      <t>合计</t>
    </r>
  </si>
  <si>
    <r>
      <rPr>
        <b/>
        <sz val="12"/>
        <rFont val="宋体"/>
        <charset val="134"/>
      </rPr>
      <t>备注</t>
    </r>
  </si>
  <si>
    <r>
      <rPr>
        <sz val="12"/>
        <rFont val="宋体"/>
        <charset val="134"/>
      </rPr>
      <t>常乐镇</t>
    </r>
  </si>
  <si>
    <r>
      <rPr>
        <sz val="12"/>
        <rFont val="宋体"/>
        <charset val="134"/>
      </rPr>
      <t>南干渠系自流灌区</t>
    </r>
  </si>
  <si>
    <r>
      <rPr>
        <sz val="11"/>
        <rFont val="宋体"/>
        <charset val="134"/>
      </rPr>
      <t>角渠</t>
    </r>
    <r>
      <rPr>
        <sz val="11"/>
        <rFont val="Times New Roman"/>
        <family val="1"/>
        <charset val="0"/>
      </rPr>
      <t>7610.67</t>
    </r>
    <r>
      <rPr>
        <sz val="11"/>
        <rFont val="宋体"/>
        <charset val="134"/>
      </rPr>
      <t>亩、寿渠</t>
    </r>
    <r>
      <rPr>
        <sz val="11"/>
        <rFont val="Times New Roman"/>
        <family val="1"/>
        <charset val="0"/>
      </rPr>
      <t>9568.83</t>
    </r>
    <r>
      <rPr>
        <sz val="11"/>
        <rFont val="宋体"/>
        <charset val="134"/>
      </rPr>
      <t>亩、水车泵站</t>
    </r>
    <r>
      <rPr>
        <sz val="11"/>
        <rFont val="Times New Roman"/>
        <family val="1"/>
        <charset val="0"/>
      </rPr>
      <t>8263.54</t>
    </r>
  </si>
  <si>
    <r>
      <rPr>
        <sz val="12"/>
        <rFont val="宋体"/>
        <charset val="134"/>
      </rPr>
      <t>南干渠系扬水灌区</t>
    </r>
  </si>
  <si>
    <r>
      <rPr>
        <sz val="11"/>
        <rFont val="宋体"/>
        <charset val="134"/>
      </rPr>
      <t>康乐</t>
    </r>
    <r>
      <rPr>
        <sz val="11"/>
        <rFont val="Times New Roman"/>
        <family val="1"/>
        <charset val="0"/>
      </rPr>
      <t>14569</t>
    </r>
    <r>
      <rPr>
        <sz val="11"/>
        <rFont val="宋体"/>
        <charset val="134"/>
      </rPr>
      <t>亩、黄套泵站</t>
    </r>
    <r>
      <rPr>
        <sz val="11"/>
        <rFont val="Times New Roman"/>
        <family val="1"/>
        <charset val="0"/>
      </rPr>
      <t>4599</t>
    </r>
    <r>
      <rPr>
        <sz val="11"/>
        <rFont val="宋体"/>
        <charset val="134"/>
      </rPr>
      <t>亩</t>
    </r>
  </si>
  <si>
    <r>
      <rPr>
        <sz val="12"/>
        <rFont val="宋体"/>
        <charset val="134"/>
      </rPr>
      <t>沿黄取水口</t>
    </r>
  </si>
  <si>
    <r>
      <rPr>
        <sz val="11"/>
        <rFont val="宋体"/>
        <charset val="134"/>
      </rPr>
      <t>含沿黄小高抽</t>
    </r>
  </si>
  <si>
    <r>
      <rPr>
        <sz val="12"/>
        <rFont val="宋体"/>
        <charset val="134"/>
      </rPr>
      <t>合计</t>
    </r>
  </si>
  <si>
    <r>
      <rPr>
        <sz val="12"/>
        <rFont val="宋体"/>
        <charset val="134"/>
      </rPr>
      <t>永康镇</t>
    </r>
  </si>
  <si>
    <r>
      <rPr>
        <sz val="12"/>
        <rFont val="宋体"/>
        <charset val="134"/>
      </rPr>
      <t>南山台扬灌区</t>
    </r>
  </si>
  <si>
    <r>
      <rPr>
        <sz val="12"/>
        <rFont val="宋体"/>
        <charset val="134"/>
      </rPr>
      <t>七星渠自流灌区</t>
    </r>
  </si>
  <si>
    <r>
      <rPr>
        <sz val="12"/>
        <rFont val="宋体"/>
        <charset val="134"/>
      </rPr>
      <t>宣和镇</t>
    </r>
  </si>
  <si>
    <r>
      <rPr>
        <sz val="12"/>
        <rFont val="宋体"/>
        <charset val="134"/>
      </rPr>
      <t>固海扬灌区</t>
    </r>
  </si>
  <si>
    <r>
      <rPr>
        <sz val="12"/>
        <rFont val="宋体"/>
        <charset val="134"/>
      </rPr>
      <t>马滩渠</t>
    </r>
  </si>
  <si>
    <r>
      <rPr>
        <sz val="12"/>
        <rFont val="宋体"/>
        <charset val="134"/>
      </rPr>
      <t>迎水镇</t>
    </r>
  </si>
  <si>
    <r>
      <rPr>
        <sz val="12"/>
        <rFont val="宋体"/>
        <charset val="134"/>
      </rPr>
      <t>北干渠系灌区</t>
    </r>
  </si>
  <si>
    <r>
      <rPr>
        <sz val="12"/>
        <rFont val="宋体"/>
        <charset val="134"/>
      </rPr>
      <t>不包括碱碱湖</t>
    </r>
  </si>
  <si>
    <r>
      <rPr>
        <sz val="12"/>
        <rFont val="宋体"/>
        <charset val="134"/>
      </rPr>
      <t>含沿黄小高抽</t>
    </r>
  </si>
  <si>
    <r>
      <rPr>
        <sz val="12"/>
        <rFont val="宋体"/>
        <charset val="134"/>
      </rPr>
      <t>滨河镇</t>
    </r>
  </si>
  <si>
    <r>
      <rPr>
        <sz val="12"/>
        <rFont val="宋体"/>
        <charset val="134"/>
      </rPr>
      <t>文昌镇</t>
    </r>
  </si>
  <si>
    <r>
      <rPr>
        <sz val="12"/>
        <rFont val="宋体"/>
        <charset val="134"/>
      </rPr>
      <t>东园镇</t>
    </r>
  </si>
  <si>
    <r>
      <rPr>
        <sz val="12"/>
        <rFont val="宋体"/>
        <charset val="134"/>
      </rPr>
      <t>柔远镇</t>
    </r>
  </si>
  <si>
    <r>
      <rPr>
        <sz val="12"/>
        <rFont val="宋体"/>
        <charset val="134"/>
      </rPr>
      <t>镇罗镇</t>
    </r>
  </si>
  <si>
    <r>
      <rPr>
        <sz val="12"/>
        <rFont val="宋体"/>
        <charset val="134"/>
      </rPr>
      <t>机关单位及个体户</t>
    </r>
  </si>
  <si>
    <r>
      <rPr>
        <sz val="12"/>
        <rFont val="宋体"/>
        <charset val="134"/>
      </rPr>
      <t>碱碱湖泵站</t>
    </r>
  </si>
  <si>
    <r>
      <rPr>
        <sz val="12"/>
        <rFont val="宋体"/>
        <charset val="134"/>
      </rPr>
      <t>不含内蒙泵站</t>
    </r>
    <r>
      <rPr>
        <sz val="12"/>
        <rFont val="Times New Roman"/>
        <family val="1"/>
        <charset val="0"/>
      </rPr>
      <t>115800</t>
    </r>
    <r>
      <rPr>
        <sz val="12"/>
        <rFont val="宋体"/>
        <charset val="134"/>
      </rPr>
      <t>亩</t>
    </r>
  </si>
  <si>
    <r>
      <rPr>
        <sz val="12"/>
        <rFont val="宋体"/>
        <charset val="134"/>
      </rPr>
      <t>说明：表中面积为各镇上报年度作物种植结构累计面积</t>
    </r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</si>
</sst>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</numFmts>
  <fonts count="35">
    <font>
      <sz val="12"/>
      <name val="宋体"/>
      <charset val="134"/>
    </font>
    <font>
      <sz val="12"/>
      <name val="Times New Roman"/>
      <charset val="134"/>
    </font>
    <font>
      <b/>
      <sz val="12"/>
      <name val="Times New Roman"/>
      <charset val="134"/>
    </font>
    <font>
      <sz val="16"/>
      <name val="黑体"/>
      <family val="3"/>
      <charset val="134"/>
    </font>
    <font>
      <sz val="22"/>
      <name val="Times New Roman"/>
      <family val="1"/>
      <charset val="0"/>
    </font>
    <font>
      <sz val="14"/>
      <name val="Times New Roman"/>
      <family val="1"/>
      <charset val="0"/>
    </font>
    <font>
      <b/>
      <sz val="12"/>
      <name val="Times New Roman"/>
      <family val="1"/>
      <charset val="0"/>
    </font>
    <font>
      <sz val="12"/>
      <name val="Times New Roman"/>
      <family val="1"/>
      <charset val="0"/>
    </font>
    <font>
      <sz val="11"/>
      <name val="Times New Roman"/>
      <family val="1"/>
      <charset val="0"/>
    </font>
    <font>
      <sz val="8"/>
      <name val="Times New Roman"/>
      <family val="1"/>
      <charset val="0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6"/>
      <name val="Times New Roman"/>
      <family val="1"/>
      <charset val="0"/>
    </font>
    <font>
      <sz val="22"/>
      <name val="方正小标宋简体"/>
      <charset val="134"/>
    </font>
    <font>
      <sz val="14"/>
      <name val="宋体"/>
      <charset val="134"/>
    </font>
    <font>
      <b/>
      <sz val="12"/>
      <name val="宋体"/>
      <charset val="134"/>
    </font>
    <font>
      <sz val="11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10" fillId="0" borderId="0" applyFont="0" applyFill="0" applyBorder="0" applyAlignment="0" applyProtection="0">
      <alignment vertical="center"/>
    </xf>
    <xf numFmtId="44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2" fontId="1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0" fillId="2" borderId="6" applyNumberFormat="0" applyFont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17" fillId="0" borderId="7" applyNumberFormat="0" applyFill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3" borderId="9" applyNumberFormat="0" applyAlignment="0" applyProtection="0">
      <alignment vertical="center"/>
    </xf>
    <xf numFmtId="0" fontId="20" fillId="4" borderId="10" applyNumberFormat="0" applyAlignment="0" applyProtection="0">
      <alignment vertical="center"/>
    </xf>
    <xf numFmtId="0" fontId="21" fillId="4" borderId="9" applyNumberFormat="0" applyAlignment="0" applyProtection="0">
      <alignment vertical="center"/>
    </xf>
    <xf numFmtId="0" fontId="22" fillId="5" borderId="11" applyNumberFormat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24" fillId="0" borderId="13" applyNumberFormat="0" applyFill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0" fontId="29" fillId="14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28" fillId="21" borderId="0" applyNumberFormat="0" applyBorder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28" fillId="24" borderId="0" applyNumberFormat="0" applyBorder="0" applyAlignment="0" applyProtection="0">
      <alignment vertical="center"/>
    </xf>
    <xf numFmtId="0" fontId="28" fillId="25" borderId="0" applyNumberFormat="0" applyBorder="0" applyAlignment="0" applyProtection="0">
      <alignment vertical="center"/>
    </xf>
    <xf numFmtId="0" fontId="29" fillId="26" borderId="0" applyNumberFormat="0" applyBorder="0" applyAlignment="0" applyProtection="0">
      <alignment vertical="center"/>
    </xf>
    <xf numFmtId="0" fontId="29" fillId="27" borderId="0" applyNumberFormat="0" applyBorder="0" applyAlignment="0" applyProtection="0">
      <alignment vertical="center"/>
    </xf>
    <xf numFmtId="0" fontId="28" fillId="28" borderId="0" applyNumberFormat="0" applyBorder="0" applyAlignment="0" applyProtection="0">
      <alignment vertical="center"/>
    </xf>
    <xf numFmtId="0" fontId="28" fillId="29" borderId="0" applyNumberFormat="0" applyBorder="0" applyAlignment="0" applyProtection="0">
      <alignment vertical="center"/>
    </xf>
    <xf numFmtId="0" fontId="29" fillId="30" borderId="0" applyNumberFormat="0" applyBorder="0" applyAlignment="0" applyProtection="0">
      <alignment vertical="center"/>
    </xf>
    <xf numFmtId="0" fontId="29" fillId="31" borderId="0" applyNumberFormat="0" applyBorder="0" applyAlignment="0" applyProtection="0">
      <alignment vertical="center"/>
    </xf>
    <xf numFmtId="0" fontId="28" fillId="32" borderId="0" applyNumberFormat="0" applyBorder="0" applyAlignment="0" applyProtection="0">
      <alignment vertical="center"/>
    </xf>
  </cellStyleXfs>
  <cellXfs count="43">
    <xf numFmtId="0" fontId="0" fillId="0" borderId="0" xfId="0">
      <alignment vertical="center"/>
    </xf>
    <xf numFmtId="0" fontId="1" fillId="0" borderId="0" xfId="0" applyFont="1" applyFill="1">
      <alignment vertical="center"/>
    </xf>
    <xf numFmtId="0" fontId="2" fillId="0" borderId="0" xfId="0" applyFont="1" applyFill="1">
      <alignment vertical="center"/>
    </xf>
    <xf numFmtId="0" fontId="1" fillId="0" borderId="0" xfId="0" applyFont="1" applyFill="1">
      <alignment vertical="center"/>
    </xf>
    <xf numFmtId="0" fontId="0" fillId="0" borderId="0" xfId="0" applyFont="1" applyFill="1">
      <alignment vertical="center"/>
    </xf>
    <xf numFmtId="176" fontId="0" fillId="0" borderId="0" xfId="0" applyNumberFormat="1" applyFont="1" applyFill="1">
      <alignment vertical="center"/>
    </xf>
    <xf numFmtId="0" fontId="3" fillId="0" borderId="0" xfId="0" applyFont="1" applyFill="1">
      <alignment vertical="center"/>
    </xf>
    <xf numFmtId="176" fontId="1" fillId="0" borderId="0" xfId="0" applyNumberFormat="1" applyFont="1" applyFill="1">
      <alignment vertical="center"/>
    </xf>
    <xf numFmtId="0" fontId="4" fillId="0" borderId="0" xfId="0" applyFont="1" applyFill="1" applyAlignment="1">
      <alignment horizontal="center" vertical="center"/>
    </xf>
    <xf numFmtId="176" fontId="4" fillId="0" borderId="0" xfId="0" applyNumberFormat="1" applyFont="1" applyFill="1" applyAlignment="1">
      <alignment horizontal="center" vertical="center"/>
    </xf>
    <xf numFmtId="0" fontId="5" fillId="0" borderId="0" xfId="0" applyFont="1" applyFill="1" applyAlignment="1">
      <alignment horizontal="left" vertical="center"/>
    </xf>
    <xf numFmtId="0" fontId="5" fillId="0" borderId="0" xfId="0" applyFont="1" applyFill="1" applyAlignment="1">
      <alignment horizontal="center" vertical="center"/>
    </xf>
    <xf numFmtId="176" fontId="5" fillId="0" borderId="0" xfId="0" applyNumberFormat="1" applyFont="1" applyFill="1" applyAlignment="1">
      <alignment horizontal="right" vertical="center"/>
    </xf>
    <xf numFmtId="0" fontId="6" fillId="0" borderId="1" xfId="0" applyFont="1" applyFill="1" applyBorder="1" applyAlignment="1">
      <alignment horizontal="center" vertical="center"/>
    </xf>
    <xf numFmtId="176" fontId="6" fillId="0" borderId="1" xfId="0" applyNumberFormat="1" applyFont="1" applyFill="1" applyBorder="1" applyAlignment="1">
      <alignment horizontal="center" vertical="center"/>
    </xf>
    <xf numFmtId="176" fontId="6" fillId="0" borderId="2" xfId="0" applyNumberFormat="1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/>
    </xf>
    <xf numFmtId="0" fontId="7" fillId="0" borderId="2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 shrinkToFit="1"/>
    </xf>
    <xf numFmtId="176" fontId="1" fillId="0" borderId="1" xfId="0" applyNumberFormat="1" applyFont="1" applyFill="1" applyBorder="1" applyAlignment="1">
      <alignment horizontal="center" vertical="center"/>
    </xf>
    <xf numFmtId="176" fontId="1" fillId="0" borderId="3" xfId="0" applyNumberFormat="1" applyFont="1" applyFill="1" applyBorder="1" applyAlignment="1">
      <alignment horizontal="center" vertical="center"/>
    </xf>
    <xf numFmtId="176" fontId="1" fillId="0" borderId="1" xfId="0" applyNumberFormat="1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 wrapText="1"/>
    </xf>
    <xf numFmtId="0" fontId="1" fillId="0" borderId="4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shrinkToFit="1"/>
    </xf>
    <xf numFmtId="0" fontId="1" fillId="0" borderId="5" xfId="0" applyFont="1" applyFill="1" applyBorder="1" applyAlignment="1">
      <alignment horizontal="center" vertical="center"/>
    </xf>
    <xf numFmtId="0" fontId="7" fillId="0" borderId="5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1" fillId="0" borderId="4" xfId="0" applyFont="1" applyFill="1" applyBorder="1" applyAlignment="1">
      <alignment horizontal="center" vertical="center"/>
    </xf>
    <xf numFmtId="176" fontId="1" fillId="0" borderId="3" xfId="0" applyNumberFormat="1" applyFont="1" applyFill="1" applyBorder="1" applyAlignment="1">
      <alignment horizontal="center" vertical="center"/>
    </xf>
    <xf numFmtId="0" fontId="7" fillId="0" borderId="1" xfId="0" applyNumberFormat="1" applyFont="1" applyFill="1" applyBorder="1" applyAlignment="1">
      <alignment horizontal="left" vertical="center" wrapText="1"/>
    </xf>
    <xf numFmtId="176" fontId="7" fillId="0" borderId="1" xfId="0" applyNumberFormat="1" applyFont="1" applyFill="1" applyBorder="1" applyAlignment="1">
      <alignment horizontal="center" vertical="center"/>
    </xf>
    <xf numFmtId="0" fontId="7" fillId="0" borderId="4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/>
    </xf>
    <xf numFmtId="0" fontId="7" fillId="0" borderId="5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0" fontId="7" fillId="0" borderId="0" xfId="0" applyFont="1" applyFill="1" applyAlignment="1">
      <alignment horizontal="left" vertical="center"/>
    </xf>
    <xf numFmtId="0" fontId="1" fillId="0" borderId="0" xfId="0" applyFont="1" applyFill="1" applyAlignment="1">
      <alignment horizontal="left" vertical="center"/>
    </xf>
    <xf numFmtId="0" fontId="0" fillId="0" borderId="0" xfId="0" applyFont="1" applyFill="1" applyBorder="1" applyAlignment="1">
      <alignment horizontal="center" vertical="center"/>
    </xf>
    <xf numFmtId="176" fontId="0" fillId="0" borderId="0" xfId="0" applyNumberFormat="1" applyFont="1" applyFill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39"/>
  <sheetViews>
    <sheetView tabSelected="1" zoomScale="115" zoomScaleNormal="115" zoomScaleSheetLayoutView="60" workbookViewId="0">
      <selection activeCell="A1" sqref="A1"/>
    </sheetView>
  </sheetViews>
  <sheetFormatPr defaultColWidth="9" defaultRowHeight="14.25" outlineLevelCol="5"/>
  <cols>
    <col min="1" max="1" width="12.75" style="4" customWidth="1"/>
    <col min="2" max="2" width="15.875" style="4" customWidth="1"/>
    <col min="3" max="3" width="8.90833333333333" style="5" customWidth="1"/>
    <col min="4" max="5" width="8.625" style="5" customWidth="1"/>
    <col min="6" max="6" width="28" style="4" customWidth="1"/>
    <col min="7" max="16384" width="9" style="4"/>
  </cols>
  <sheetData>
    <row r="1" s="1" customFormat="1" ht="20.25" spans="1:5">
      <c r="A1" s="6" t="s">
        <v>0</v>
      </c>
      <c r="C1" s="7"/>
      <c r="D1" s="7"/>
      <c r="E1" s="7"/>
    </row>
    <row r="2" s="1" customFormat="1" ht="41.1" customHeight="1" spans="1:6">
      <c r="A2" s="8" t="s">
        <v>1</v>
      </c>
      <c r="B2" s="8"/>
      <c r="C2" s="9"/>
      <c r="D2" s="9"/>
      <c r="E2" s="9"/>
      <c r="F2" s="8"/>
    </row>
    <row r="3" s="1" customFormat="1" ht="22" customHeight="1" spans="1:6">
      <c r="A3" s="10"/>
      <c r="B3" s="11"/>
      <c r="C3" s="12"/>
      <c r="D3" s="12"/>
      <c r="E3" s="12"/>
      <c r="F3" s="11" t="s">
        <v>2</v>
      </c>
    </row>
    <row r="4" s="2" customFormat="1" ht="19.5" customHeight="1" spans="1:6">
      <c r="A4" s="13" t="s">
        <v>3</v>
      </c>
      <c r="B4" s="13" t="s">
        <v>4</v>
      </c>
      <c r="C4" s="14" t="s">
        <v>5</v>
      </c>
      <c r="D4" s="14" t="s">
        <v>6</v>
      </c>
      <c r="E4" s="15" t="s">
        <v>7</v>
      </c>
      <c r="F4" s="16" t="s">
        <v>8</v>
      </c>
    </row>
    <row r="5" s="1" customFormat="1" ht="35" customHeight="1" spans="1:6">
      <c r="A5" s="17" t="s">
        <v>9</v>
      </c>
      <c r="B5" s="18" t="s">
        <v>10</v>
      </c>
      <c r="C5" s="19">
        <f t="shared" ref="C5:C7" si="0">E5-D5</f>
        <v>25387.67</v>
      </c>
      <c r="D5" s="20">
        <v>55.37</v>
      </c>
      <c r="E5" s="21">
        <v>25443.04</v>
      </c>
      <c r="F5" s="22" t="s">
        <v>11</v>
      </c>
    </row>
    <row r="6" s="1" customFormat="1" ht="29" customHeight="1" spans="1:6">
      <c r="A6" s="23"/>
      <c r="B6" s="18" t="s">
        <v>12</v>
      </c>
      <c r="C6" s="19">
        <f t="shared" si="0"/>
        <v>19168</v>
      </c>
      <c r="D6" s="20"/>
      <c r="E6" s="21">
        <v>19168</v>
      </c>
      <c r="F6" s="22" t="s">
        <v>13</v>
      </c>
    </row>
    <row r="7" s="1" customFormat="1" ht="19.5" customHeight="1" spans="1:6">
      <c r="A7" s="23"/>
      <c r="B7" s="24" t="s">
        <v>14</v>
      </c>
      <c r="C7" s="19">
        <f t="shared" si="0"/>
        <v>1450</v>
      </c>
      <c r="D7" s="20"/>
      <c r="E7" s="21">
        <v>1450</v>
      </c>
      <c r="F7" s="25" t="s">
        <v>15</v>
      </c>
    </row>
    <row r="8" s="1" customFormat="1" ht="19.5" customHeight="1" spans="1:6">
      <c r="A8" s="26"/>
      <c r="B8" s="27" t="s">
        <v>16</v>
      </c>
      <c r="C8" s="19">
        <f>C5+C6+C7</f>
        <v>46005.67</v>
      </c>
      <c r="D8" s="19">
        <f>D5+D6+D7</f>
        <v>55.37</v>
      </c>
      <c r="E8" s="19">
        <f>E5+E6+E7</f>
        <v>46061.04</v>
      </c>
      <c r="F8" s="28"/>
    </row>
    <row r="9" s="1" customFormat="1" ht="19.5" customHeight="1" spans="1:6">
      <c r="A9" s="17" t="s">
        <v>17</v>
      </c>
      <c r="B9" s="18" t="s">
        <v>10</v>
      </c>
      <c r="C9" s="19">
        <f t="shared" ref="C9:C11" si="1">E9-D9</f>
        <v>15490.1</v>
      </c>
      <c r="D9" s="20">
        <v>1025.9</v>
      </c>
      <c r="E9" s="21">
        <v>16516</v>
      </c>
      <c r="F9" s="29"/>
    </row>
    <row r="10" s="1" customFormat="1" ht="19.5" customHeight="1" spans="1:6">
      <c r="A10" s="23"/>
      <c r="B10" s="30" t="s">
        <v>18</v>
      </c>
      <c r="C10" s="19">
        <f t="shared" si="1"/>
        <v>64084</v>
      </c>
      <c r="D10" s="20"/>
      <c r="E10" s="21">
        <v>64084</v>
      </c>
      <c r="F10" s="29"/>
    </row>
    <row r="11" s="1" customFormat="1" ht="19.5" customHeight="1" spans="1:6">
      <c r="A11" s="23"/>
      <c r="B11" s="30" t="s">
        <v>19</v>
      </c>
      <c r="C11" s="19">
        <f t="shared" si="1"/>
        <v>3803.61</v>
      </c>
      <c r="D11" s="20">
        <v>0</v>
      </c>
      <c r="E11" s="21">
        <v>3803.61</v>
      </c>
      <c r="F11" s="29"/>
    </row>
    <row r="12" s="1" customFormat="1" ht="19.5" customHeight="1" spans="1:6">
      <c r="A12" s="26"/>
      <c r="B12" s="30" t="s">
        <v>16</v>
      </c>
      <c r="C12" s="19">
        <f>C9+C10+C11</f>
        <v>83377.71</v>
      </c>
      <c r="D12" s="19">
        <f>D9+D10+D11</f>
        <v>1025.9</v>
      </c>
      <c r="E12" s="19">
        <f>E9+E10+E11</f>
        <v>84403.61</v>
      </c>
      <c r="F12" s="29"/>
    </row>
    <row r="13" s="1" customFormat="1" ht="19.5" customHeight="1" spans="1:6">
      <c r="A13" s="17" t="s">
        <v>20</v>
      </c>
      <c r="B13" s="18" t="s">
        <v>10</v>
      </c>
      <c r="C13" s="19">
        <f t="shared" ref="C13:C17" si="2">E13-D13</f>
        <v>1382</v>
      </c>
      <c r="D13" s="20">
        <v>0</v>
      </c>
      <c r="E13" s="21">
        <v>1382</v>
      </c>
      <c r="F13" s="29"/>
    </row>
    <row r="14" s="1" customFormat="1" ht="19.5" customHeight="1" spans="1:6">
      <c r="A14" s="23"/>
      <c r="B14" s="30" t="s">
        <v>18</v>
      </c>
      <c r="C14" s="19">
        <f t="shared" si="2"/>
        <v>68286</v>
      </c>
      <c r="D14" s="20"/>
      <c r="E14" s="21">
        <v>68286</v>
      </c>
      <c r="F14" s="29"/>
    </row>
    <row r="15" s="1" customFormat="1" ht="19.5" customHeight="1" spans="1:6">
      <c r="A15" s="23"/>
      <c r="B15" s="30" t="s">
        <v>19</v>
      </c>
      <c r="C15" s="19">
        <f t="shared" si="2"/>
        <v>34486.2</v>
      </c>
      <c r="D15" s="20">
        <v>4296</v>
      </c>
      <c r="E15" s="21">
        <v>38782.2</v>
      </c>
      <c r="F15" s="29"/>
    </row>
    <row r="16" s="3" customFormat="1" ht="19.5" customHeight="1" spans="1:6">
      <c r="A16" s="31"/>
      <c r="B16" s="29" t="s">
        <v>21</v>
      </c>
      <c r="C16" s="21">
        <f t="shared" si="2"/>
        <v>41516.62</v>
      </c>
      <c r="D16" s="32"/>
      <c r="E16" s="21">
        <v>41516.62</v>
      </c>
      <c r="F16" s="29"/>
    </row>
    <row r="17" s="1" customFormat="1" ht="19.5" customHeight="1" spans="1:6">
      <c r="A17" s="23"/>
      <c r="B17" s="24" t="s">
        <v>14</v>
      </c>
      <c r="C17" s="19">
        <f t="shared" si="2"/>
        <v>6225</v>
      </c>
      <c r="D17" s="20">
        <v>380</v>
      </c>
      <c r="E17" s="21">
        <v>6605</v>
      </c>
      <c r="F17" s="29" t="s">
        <v>22</v>
      </c>
    </row>
    <row r="18" s="1" customFormat="1" ht="19.5" customHeight="1" spans="1:6">
      <c r="A18" s="26"/>
      <c r="B18" s="30" t="s">
        <v>16</v>
      </c>
      <c r="C18" s="19">
        <f>C13+C14+C15+C16+C17</f>
        <v>151895.82</v>
      </c>
      <c r="D18" s="19">
        <f>D13+D14+D15+D16+D17</f>
        <v>4676</v>
      </c>
      <c r="E18" s="19">
        <f>E13+E14+E15+E16+E17</f>
        <v>156571.82</v>
      </c>
      <c r="F18" s="29"/>
    </row>
    <row r="19" s="1" customFormat="1" ht="19.5" customHeight="1" spans="1:6">
      <c r="A19" s="17" t="s">
        <v>23</v>
      </c>
      <c r="B19" s="30" t="s">
        <v>24</v>
      </c>
      <c r="C19" s="19">
        <f t="shared" ref="C19:C28" si="3">E19-D19</f>
        <v>20894.11</v>
      </c>
      <c r="D19" s="20">
        <v>1828</v>
      </c>
      <c r="E19" s="21">
        <v>22722.11</v>
      </c>
      <c r="F19" s="24" t="s">
        <v>25</v>
      </c>
    </row>
    <row r="20" s="1" customFormat="1" ht="19.5" customHeight="1" spans="1:6">
      <c r="A20" s="23"/>
      <c r="B20" s="24" t="s">
        <v>14</v>
      </c>
      <c r="C20" s="19">
        <f t="shared" si="3"/>
        <v>12211</v>
      </c>
      <c r="D20" s="20">
        <v>0</v>
      </c>
      <c r="E20" s="21">
        <v>12211</v>
      </c>
      <c r="F20" s="24" t="s">
        <v>26</v>
      </c>
    </row>
    <row r="21" s="1" customFormat="1" ht="19.5" customHeight="1" spans="1:6">
      <c r="A21" s="26"/>
      <c r="B21" s="24" t="s">
        <v>16</v>
      </c>
      <c r="C21" s="19">
        <f>C19+C20</f>
        <v>33105.11</v>
      </c>
      <c r="D21" s="19">
        <f>D19+D20</f>
        <v>1828</v>
      </c>
      <c r="E21" s="19">
        <f>E19+E20</f>
        <v>34933.11</v>
      </c>
      <c r="F21" s="24"/>
    </row>
    <row r="22" s="1" customFormat="1" ht="19.5" customHeight="1" spans="1:6">
      <c r="A22" s="30" t="s">
        <v>27</v>
      </c>
      <c r="B22" s="30" t="s">
        <v>24</v>
      </c>
      <c r="C22" s="19">
        <f t="shared" si="3"/>
        <v>10092.65</v>
      </c>
      <c r="D22" s="20">
        <v>0</v>
      </c>
      <c r="E22" s="21">
        <v>10092.65</v>
      </c>
      <c r="F22" s="29"/>
    </row>
    <row r="23" s="1" customFormat="1" ht="19.5" customHeight="1" spans="1:6">
      <c r="A23" s="30" t="s">
        <v>28</v>
      </c>
      <c r="B23" s="30" t="s">
        <v>24</v>
      </c>
      <c r="C23" s="19">
        <f t="shared" si="3"/>
        <v>4922.31</v>
      </c>
      <c r="D23" s="20">
        <v>0</v>
      </c>
      <c r="E23" s="21">
        <v>4922.31</v>
      </c>
      <c r="F23" s="29"/>
    </row>
    <row r="24" s="1" customFormat="1" ht="19.5" customHeight="1" spans="1:6">
      <c r="A24" s="30" t="s">
        <v>29</v>
      </c>
      <c r="B24" s="30" t="s">
        <v>24</v>
      </c>
      <c r="C24" s="19">
        <f t="shared" si="3"/>
        <v>56086.8</v>
      </c>
      <c r="D24" s="20">
        <v>9273.6</v>
      </c>
      <c r="E24" s="21">
        <v>65360.4</v>
      </c>
      <c r="F24" s="33"/>
    </row>
    <row r="25" s="1" customFormat="1" ht="19.5" customHeight="1" spans="1:6">
      <c r="A25" s="30" t="s">
        <v>30</v>
      </c>
      <c r="B25" s="30" t="s">
        <v>24</v>
      </c>
      <c r="C25" s="19">
        <f t="shared" si="3"/>
        <v>26863.56</v>
      </c>
      <c r="D25" s="20">
        <v>625</v>
      </c>
      <c r="E25" s="21">
        <v>27488.56</v>
      </c>
      <c r="F25" s="34"/>
    </row>
    <row r="26" s="1" customFormat="1" ht="19.5" customHeight="1" spans="1:6">
      <c r="A26" s="30" t="s">
        <v>31</v>
      </c>
      <c r="B26" s="30" t="s">
        <v>24</v>
      </c>
      <c r="C26" s="19">
        <f t="shared" si="3"/>
        <v>40735.47</v>
      </c>
      <c r="D26" s="20">
        <v>625</v>
      </c>
      <c r="E26" s="21">
        <v>41360.47</v>
      </c>
      <c r="F26" s="29"/>
    </row>
    <row r="27" s="1" customFormat="1" ht="19.5" customHeight="1" spans="1:6">
      <c r="A27" s="35" t="s">
        <v>32</v>
      </c>
      <c r="B27" s="30" t="s">
        <v>24</v>
      </c>
      <c r="C27" s="19">
        <f t="shared" si="3"/>
        <v>82250.5</v>
      </c>
      <c r="D27" s="20">
        <v>15</v>
      </c>
      <c r="E27" s="21">
        <v>82265.5</v>
      </c>
      <c r="F27" s="25"/>
    </row>
    <row r="28" s="1" customFormat="1" ht="19.5" customHeight="1" spans="1:6">
      <c r="A28" s="35"/>
      <c r="B28" s="30" t="s">
        <v>18</v>
      </c>
      <c r="C28" s="19">
        <f t="shared" si="3"/>
        <v>96098</v>
      </c>
      <c r="D28" s="20">
        <v>0</v>
      </c>
      <c r="E28" s="21">
        <v>96098</v>
      </c>
      <c r="F28" s="36"/>
    </row>
    <row r="29" s="1" customFormat="1" ht="19.5" customHeight="1" spans="1:6">
      <c r="A29" s="37"/>
      <c r="B29" s="30" t="s">
        <v>16</v>
      </c>
      <c r="C29" s="19">
        <f>SUM(C27:C28)</f>
        <v>178348.5</v>
      </c>
      <c r="D29" s="19">
        <f>SUM(D27:D28)</f>
        <v>15</v>
      </c>
      <c r="E29" s="19">
        <f>SUM(E27:E28)</f>
        <v>178363.5</v>
      </c>
      <c r="F29" s="36"/>
    </row>
    <row r="30" s="1" customFormat="1" ht="21.95" customHeight="1" spans="1:6">
      <c r="A30" s="30" t="s">
        <v>33</v>
      </c>
      <c r="B30" s="24" t="s">
        <v>14</v>
      </c>
      <c r="C30" s="19">
        <f>E30-D30</f>
        <v>7830</v>
      </c>
      <c r="D30" s="20"/>
      <c r="E30" s="19">
        <v>7830</v>
      </c>
      <c r="F30" s="29"/>
    </row>
    <row r="31" s="1" customFormat="1" ht="21.95" customHeight="1" spans="1:6">
      <c r="A31" s="30" t="s">
        <v>16</v>
      </c>
      <c r="B31" s="38"/>
      <c r="C31" s="19">
        <f>C8+C12+C18+C21+C22+C23+C24+C25+C26+C29+C30</f>
        <v>639263.6</v>
      </c>
      <c r="D31" s="19">
        <f>D8+D12+D18+D21+D22+D23+D24+D25+D26+D29+D30</f>
        <v>18123.87</v>
      </c>
      <c r="E31" s="19">
        <f>E8+E12+E18+E21+E22+E23+E24+E25+E26+E29+E30</f>
        <v>657387.47</v>
      </c>
      <c r="F31" s="29" t="s">
        <v>34</v>
      </c>
    </row>
    <row r="32" s="1" customFormat="1" ht="18" customHeight="1" spans="1:6">
      <c r="A32" s="39" t="s">
        <v>35</v>
      </c>
      <c r="B32" s="40"/>
      <c r="C32" s="40"/>
      <c r="D32" s="40"/>
      <c r="E32" s="40"/>
      <c r="F32" s="40"/>
    </row>
    <row r="33" ht="18" customHeight="1" spans="1:6">
      <c r="A33" s="41"/>
      <c r="B33" s="41"/>
      <c r="C33" s="42"/>
      <c r="D33" s="42"/>
      <c r="E33" s="42"/>
      <c r="F33" s="41"/>
    </row>
    <row r="34" ht="18" customHeight="1" spans="1:6">
      <c r="A34" s="41"/>
      <c r="B34" s="41"/>
      <c r="C34" s="42"/>
      <c r="D34" s="42"/>
      <c r="E34" s="42"/>
      <c r="F34" s="41"/>
    </row>
    <row r="35" ht="18" customHeight="1" spans="1:6">
      <c r="A35" s="41"/>
      <c r="B35" s="41"/>
      <c r="C35" s="42"/>
      <c r="D35" s="42"/>
      <c r="E35" s="42"/>
      <c r="F35" s="41"/>
    </row>
    <row r="36" ht="18" customHeight="1" spans="1:6">
      <c r="A36" s="41"/>
      <c r="B36" s="41"/>
      <c r="C36" s="42"/>
      <c r="D36" s="42"/>
      <c r="E36" s="42"/>
      <c r="F36" s="41"/>
    </row>
    <row r="37" ht="18" customHeight="1" spans="1:6">
      <c r="A37" s="41"/>
      <c r="B37" s="41"/>
      <c r="C37" s="42"/>
      <c r="D37" s="42"/>
      <c r="E37" s="42"/>
      <c r="F37" s="41"/>
    </row>
    <row r="38" ht="18" customHeight="1" spans="1:6">
      <c r="A38" s="41"/>
      <c r="B38" s="41"/>
      <c r="C38" s="42"/>
      <c r="D38" s="42"/>
      <c r="E38" s="42"/>
      <c r="F38" s="41"/>
    </row>
    <row r="39" ht="18" customHeight="1" spans="1:6">
      <c r="A39" s="41"/>
      <c r="B39" s="41"/>
      <c r="C39" s="42"/>
      <c r="D39" s="42"/>
      <c r="E39" s="42"/>
      <c r="F39" s="41"/>
    </row>
  </sheetData>
  <sheetProtection selectLockedCells="1" selectUnlockedCells="1"/>
  <mergeCells count="7">
    <mergeCell ref="A2:F2"/>
    <mergeCell ref="A32:F32"/>
    <mergeCell ref="A5:A8"/>
    <mergeCell ref="A9:A12"/>
    <mergeCell ref="A13:A18"/>
    <mergeCell ref="A19:A21"/>
    <mergeCell ref="A27:A29"/>
  </mergeCells>
  <printOptions horizontalCentered="1"/>
  <pageMargins left="0.590277777777778" right="0.747916666666667" top="0.984027777777778" bottom="0.984027777777778" header="0.511805555555556" footer="0.511805555555556"/>
  <pageSetup paperSize="9" firstPageNumber="17" orientation="portrait" useFirstPageNumber="1" horizontalDpi="6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表3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38339</dc:creator>
  <cp:lastModifiedBy>8237477301</cp:lastModifiedBy>
  <dcterms:created xsi:type="dcterms:W3CDTF">2024-06-26T07:53:23Z</dcterms:created>
  <dcterms:modified xsi:type="dcterms:W3CDTF">2024-06-26T07:53:23Z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5AA29745DFDF43BD9E12DBF58067DD79_11</vt:lpwstr>
  </property>
  <property fmtid="{D5CDD505-2E9C-101B-9397-08002B2CF9AE}" pid="3" name="KSOProductBuildVer">
    <vt:lpwstr>2052-12.1.0.17133</vt:lpwstr>
  </property>
</Properties>
</file>