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<sst xmlns="http://schemas.openxmlformats.org/spreadsheetml/2006/main" count="28" uniqueCount="27">
  <si>
    <r>
      <t>附件</t>
    </r>
    <r>
      <rPr>
        <sz val="16"/>
        <color rgb="FF000000"/>
        <rFont val="Times New Roman"/>
        <family val="1"/>
        <charset val="0"/>
      </rPr>
      <t>1</t>
    </r>
  </si>
  <si>
    <t>2023 年沙坡头区脱贫人口稳岗就业目标任务表</t>
  </si>
  <si>
    <t xml:space="preserve">                                                          单位：人</t>
  </si>
  <si>
    <r>
      <rPr>
        <sz val="12"/>
        <color indexed="8"/>
        <rFont val="仿宋_GB2312"/>
        <family val="3"/>
        <charset val="134"/>
      </rPr>
      <t>序号</t>
    </r>
  </si>
  <si>
    <r>
      <rPr>
        <sz val="12"/>
        <color indexed="8"/>
        <rFont val="仿宋_GB2312"/>
        <family val="3"/>
        <charset val="134"/>
      </rPr>
      <t>乡镇</t>
    </r>
  </si>
  <si>
    <r>
      <rPr>
        <sz val="12"/>
        <color indexed="8"/>
        <rFont val="仿宋_GB2312"/>
        <family val="3"/>
        <charset val="134"/>
      </rPr>
      <t>全区脱贫人口</t>
    </r>
    <r>
      <rPr>
        <sz val="12"/>
        <color rgb="FF000000"/>
        <rFont val="Times New Roman"/>
        <family val="1"/>
        <charset val="0"/>
      </rPr>
      <t>(</t>
    </r>
    <r>
      <rPr>
        <sz val="12"/>
        <color indexed="8"/>
        <rFont val="仿宋_GB2312"/>
        <family val="3"/>
        <charset val="134"/>
      </rPr>
      <t>监测对象</t>
    </r>
    <r>
      <rPr>
        <sz val="12"/>
        <color rgb="FF000000"/>
        <rFont val="Times New Roman"/>
        <family val="1"/>
        <charset val="0"/>
      </rPr>
      <t>)</t>
    </r>
    <r>
      <rPr>
        <sz val="12"/>
        <color indexed="8"/>
        <rFont val="仿宋_GB2312"/>
        <family val="3"/>
        <charset val="134"/>
      </rPr>
      <t>具有劳动能力人数</t>
    </r>
  </si>
  <si>
    <r>
      <rPr>
        <sz val="12"/>
        <color indexed="8"/>
        <rFont val="仿宋_GB2312"/>
        <family val="3"/>
        <charset val="134"/>
      </rPr>
      <t>任务目标数</t>
    </r>
  </si>
  <si>
    <r>
      <rPr>
        <sz val="12"/>
        <color indexed="8"/>
        <rFont val="仿宋_GB2312"/>
        <family val="3"/>
        <charset val="134"/>
      </rPr>
      <t>占具有劳动能力人数比例</t>
    </r>
  </si>
  <si>
    <r>
      <rPr>
        <sz val="12"/>
        <color indexed="8"/>
        <rFont val="仿宋_GB2312"/>
        <family val="3"/>
        <charset val="134"/>
      </rPr>
      <t>其中</t>
    </r>
  </si>
  <si>
    <r>
      <rPr>
        <sz val="12"/>
        <color indexed="8"/>
        <rFont val="仿宋_GB2312"/>
        <family val="3"/>
        <charset val="134"/>
      </rPr>
      <t>小计</t>
    </r>
  </si>
  <si>
    <r>
      <rPr>
        <sz val="12"/>
        <color indexed="8"/>
        <rFont val="仿宋_GB2312"/>
        <family val="3"/>
        <charset val="134"/>
      </rPr>
      <t>普通</t>
    </r>
    <r>
      <rPr>
        <sz val="12"/>
        <color rgb="FF000000"/>
        <rFont val="Times New Roman"/>
        <family val="1"/>
        <charset val="0"/>
      </rPr>
      <t xml:space="preserve">
</t>
    </r>
    <r>
      <rPr>
        <sz val="12"/>
        <color indexed="8"/>
        <rFont val="仿宋_GB2312"/>
        <family val="3"/>
        <charset val="134"/>
      </rPr>
      <t>劳动力</t>
    </r>
  </si>
  <si>
    <r>
      <rPr>
        <sz val="12"/>
        <color indexed="8"/>
        <rFont val="仿宋_GB2312"/>
        <family val="3"/>
        <charset val="134"/>
      </rPr>
      <t>技能</t>
    </r>
    <r>
      <rPr>
        <sz val="12"/>
        <color rgb="FF000000"/>
        <rFont val="Times New Roman"/>
        <family val="1"/>
        <charset val="0"/>
      </rPr>
      <t xml:space="preserve">
</t>
    </r>
    <r>
      <rPr>
        <sz val="12"/>
        <color indexed="8"/>
        <rFont val="仿宋_GB2312"/>
        <family val="3"/>
        <charset val="134"/>
      </rPr>
      <t>劳动力</t>
    </r>
  </si>
  <si>
    <r>
      <rPr>
        <sz val="12"/>
        <color indexed="8"/>
        <rFont val="仿宋_GB2312"/>
        <family val="3"/>
        <charset val="134"/>
      </rPr>
      <t>弱劳动力或半劳动力</t>
    </r>
  </si>
  <si>
    <r>
      <rPr>
        <sz val="12"/>
        <color indexed="8"/>
        <rFont val="仿宋_GB2312"/>
        <family val="3"/>
        <charset val="134"/>
      </rPr>
      <t>易地搬迁</t>
    </r>
    <r>
      <rPr>
        <sz val="12"/>
        <color rgb="FF000000"/>
        <rFont val="Times New Roman"/>
        <family val="1"/>
        <charset val="0"/>
      </rPr>
      <t xml:space="preserve">
</t>
    </r>
    <r>
      <rPr>
        <sz val="12"/>
        <color indexed="8"/>
        <rFont val="仿宋_GB2312"/>
        <family val="3"/>
        <charset val="134"/>
      </rPr>
      <t>就业</t>
    </r>
  </si>
  <si>
    <r>
      <rPr>
        <sz val="12"/>
        <color indexed="8"/>
        <rFont val="仿宋_GB2312"/>
        <family val="3"/>
        <charset val="134"/>
      </rPr>
      <t>公益性岗位就业</t>
    </r>
  </si>
  <si>
    <r>
      <rPr>
        <sz val="12"/>
        <color indexed="8"/>
        <rFont val="仿宋_GB2312"/>
        <family val="3"/>
        <charset val="134"/>
      </rPr>
      <t>帮扶车间就业</t>
    </r>
  </si>
  <si>
    <r>
      <rPr>
        <sz val="12"/>
        <color indexed="8"/>
        <rFont val="仿宋_GB2312"/>
        <family val="3"/>
        <charset val="134"/>
      </rPr>
      <t>总计</t>
    </r>
  </si>
  <si>
    <r>
      <rPr>
        <sz val="12"/>
        <rFont val="仿宋_GB2312"/>
        <family val="3"/>
        <charset val="134"/>
      </rPr>
      <t>迎水桥镇</t>
    </r>
  </si>
  <si>
    <r>
      <rPr>
        <sz val="12"/>
        <rFont val="仿宋_GB2312"/>
        <family val="3"/>
        <charset val="134"/>
      </rPr>
      <t>东园镇</t>
    </r>
  </si>
  <si>
    <r>
      <rPr>
        <sz val="12"/>
        <rFont val="仿宋_GB2312"/>
        <family val="3"/>
        <charset val="134"/>
      </rPr>
      <t>柔远镇</t>
    </r>
  </si>
  <si>
    <r>
      <rPr>
        <sz val="12"/>
        <rFont val="仿宋_GB2312"/>
        <family val="3"/>
        <charset val="134"/>
      </rPr>
      <t>镇罗镇</t>
    </r>
  </si>
  <si>
    <r>
      <rPr>
        <sz val="12"/>
        <rFont val="仿宋_GB2312"/>
        <family val="3"/>
        <charset val="134"/>
      </rPr>
      <t>宣和镇</t>
    </r>
  </si>
  <si>
    <r>
      <rPr>
        <sz val="12"/>
        <rFont val="仿宋_GB2312"/>
        <family val="3"/>
        <charset val="134"/>
      </rPr>
      <t>永康镇</t>
    </r>
  </si>
  <si>
    <r>
      <rPr>
        <sz val="12"/>
        <rFont val="仿宋_GB2312"/>
        <family val="3"/>
        <charset val="134"/>
      </rPr>
      <t>常乐镇</t>
    </r>
  </si>
  <si>
    <r>
      <rPr>
        <sz val="12"/>
        <rFont val="仿宋_GB2312"/>
        <family val="3"/>
        <charset val="134"/>
      </rPr>
      <t>香山乡</t>
    </r>
  </si>
  <si>
    <r>
      <rPr>
        <sz val="12"/>
        <rFont val="仿宋_GB2312"/>
        <family val="3"/>
        <charset val="134"/>
      </rPr>
      <t>兴仁镇</t>
    </r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</si>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</sst>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0"/>
      <color theme="1"/>
      <name val="仿宋_GB2312"/>
      <charset val="134"/>
    </font>
    <font>
      <sz val="12"/>
      <name val="Times New Roman"/>
      <charset val="134"/>
    </font>
    <font>
      <sz val="12"/>
      <name val="宋体"/>
      <charset val="134"/>
    </font>
    <font>
      <sz val="16"/>
      <color rgb="FF000000"/>
      <name val="黑体"/>
      <family val="3"/>
      <charset val="134"/>
    </font>
    <font>
      <sz val="22"/>
      <color rgb="FF000000"/>
      <name val="方正小标宋_GBK"/>
      <family val="4"/>
      <charset val="134"/>
    </font>
    <font>
      <sz val="22"/>
      <color rgb="FF000000"/>
      <name val="方正小标宋_GBK"/>
      <charset val="134"/>
    </font>
    <font>
      <sz val="12"/>
      <color rgb="FF000000"/>
      <name val="Times New Roman"/>
      <family val="1"/>
      <charset val="0"/>
    </font>
    <font>
      <sz val="12"/>
      <name val="仿宋_GB2312"/>
      <family val="3"/>
      <charset val="134"/>
    </font>
    <font>
      <sz val="12"/>
      <color rgb="FF000000"/>
      <name val="Times New Roman"/>
      <charset val="134"/>
    </font>
    <font>
      <sz val="12"/>
      <name val="Times New Roman"/>
      <family val="1"/>
      <charset val="0"/>
    </font>
    <font>
      <sz val="10.5"/>
      <color rgb="FF000000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Times New Roman"/>
      <family val="1"/>
      <charset val="0"/>
    </font>
    <font>
      <sz val="12"/>
      <color indexed="8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ocuments\WeChat%20Files\wxid_5724hd747nqp22\FileStorage\File\2023-08\&#38468;&#20214;1-&#38468;&#20214;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  <sheetName val="附件2"/>
      <sheetName val="附件3"/>
      <sheetName val="附件4"/>
      <sheetName val="附件5"/>
    </sheetNames>
    <sheetDataSet>
      <sheetData sheetId="0"/>
      <sheetData sheetId="1">
        <row r="9">
          <cell r="B9" t="str">
            <v>包括不享受政策</v>
          </cell>
        </row>
        <row r="10">
          <cell r="B10" t="str">
            <v>计数项:人编号</v>
          </cell>
          <cell r="C10" t="str">
            <v>劳动技能</v>
          </cell>
        </row>
        <row r="11">
          <cell r="B11" t="str">
            <v>乡(镇)</v>
          </cell>
          <cell r="C11" t="str">
            <v>技能劳动力</v>
          </cell>
          <cell r="D11" t="str">
            <v>普通劳动力</v>
          </cell>
          <cell r="E11" t="str">
            <v>弱劳动力或半劳动力</v>
          </cell>
          <cell r="F11" t="str">
            <v>总计</v>
          </cell>
        </row>
        <row r="12">
          <cell r="B12" t="str">
            <v>常乐镇</v>
          </cell>
          <cell r="C12">
            <v>10</v>
          </cell>
          <cell r="D12">
            <v>1986</v>
          </cell>
          <cell r="E12">
            <v>461</v>
          </cell>
          <cell r="F12">
            <v>2457</v>
          </cell>
        </row>
        <row r="13">
          <cell r="B13" t="str">
            <v>东园镇</v>
          </cell>
          <cell r="C13">
            <v>8</v>
          </cell>
          <cell r="D13">
            <v>1239</v>
          </cell>
          <cell r="E13">
            <v>487</v>
          </cell>
          <cell r="F13">
            <v>1734</v>
          </cell>
        </row>
        <row r="14">
          <cell r="B14" t="str">
            <v>柔远镇</v>
          </cell>
          <cell r="C14">
            <v>2</v>
          </cell>
          <cell r="D14">
            <v>125</v>
          </cell>
          <cell r="E14">
            <v>42</v>
          </cell>
          <cell r="F14">
            <v>169</v>
          </cell>
        </row>
        <row r="15">
          <cell r="B15" t="str">
            <v>香山乡</v>
          </cell>
          <cell r="C15">
            <v>12</v>
          </cell>
          <cell r="D15">
            <v>493</v>
          </cell>
          <cell r="E15">
            <v>296</v>
          </cell>
          <cell r="F15">
            <v>801</v>
          </cell>
        </row>
        <row r="16">
          <cell r="B16" t="str">
            <v>兴仁镇</v>
          </cell>
          <cell r="C16">
            <v>39</v>
          </cell>
          <cell r="D16">
            <v>2164</v>
          </cell>
          <cell r="E16">
            <v>519</v>
          </cell>
          <cell r="F16">
            <v>2722</v>
          </cell>
        </row>
        <row r="17">
          <cell r="B17" t="str">
            <v>宣和镇</v>
          </cell>
          <cell r="C17">
            <v>161</v>
          </cell>
          <cell r="D17">
            <v>2083</v>
          </cell>
          <cell r="E17">
            <v>748</v>
          </cell>
          <cell r="F17">
            <v>2992</v>
          </cell>
        </row>
        <row r="18">
          <cell r="B18" t="str">
            <v>迎水桥镇</v>
          </cell>
          <cell r="C18">
            <v>24</v>
          </cell>
          <cell r="D18">
            <v>570</v>
          </cell>
          <cell r="E18">
            <v>273</v>
          </cell>
          <cell r="F18">
            <v>867</v>
          </cell>
        </row>
        <row r="19">
          <cell r="B19" t="str">
            <v>永康镇</v>
          </cell>
          <cell r="C19">
            <v>9</v>
          </cell>
          <cell r="D19">
            <v>783</v>
          </cell>
          <cell r="E19">
            <v>437</v>
          </cell>
          <cell r="F19">
            <v>1229</v>
          </cell>
        </row>
        <row r="20">
          <cell r="B20" t="str">
            <v>镇罗镇</v>
          </cell>
        </row>
        <row r="20">
          <cell r="D20">
            <v>167</v>
          </cell>
          <cell r="E20">
            <v>105</v>
          </cell>
          <cell r="F20">
            <v>272</v>
          </cell>
        </row>
        <row r="21">
          <cell r="B21" t="str">
            <v>沙坡头区</v>
          </cell>
          <cell r="C21">
            <v>265</v>
          </cell>
          <cell r="D21">
            <v>9610</v>
          </cell>
          <cell r="E21">
            <v>3368</v>
          </cell>
          <cell r="F21">
            <v>13243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A2" sqref="A2:K2"/>
    </sheetView>
  </sheetViews>
  <sheetFormatPr defaultColWidth="10" defaultRowHeight="15.6"/>
  <cols>
    <col min="1" max="1" width="10" style="1"/>
    <col min="2" max="2" width="14.7222222222222" style="1" customWidth="1"/>
    <col min="3" max="5" width="10" style="1"/>
    <col min="6" max="6" width="13.0555555555556" style="1" customWidth="1"/>
    <col min="7" max="8" width="14.0277777777778" style="1"/>
    <col min="9" max="9" width="12.5" style="1" customWidth="1"/>
    <col min="10" max="10" width="11.8055555555556" style="1" customWidth="1"/>
    <col min="11" max="11" width="11.6666666666667" style="1" customWidth="1"/>
    <col min="12" max="16384" width="10" style="1"/>
  </cols>
  <sheetData>
    <row r="1" s="1" customFormat="1" ht="21" spans="1:1">
      <c r="A1" s="4" t="s">
        <v>0</v>
      </c>
    </row>
    <row r="2" s="1" customFormat="1" ht="29.4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7"/>
      <c r="B3" s="1"/>
      <c r="C3" s="1"/>
      <c r="D3" s="1"/>
      <c r="E3" s="1"/>
      <c r="F3" s="8" t="s">
        <v>2</v>
      </c>
      <c r="G3" s="8"/>
      <c r="H3" s="8"/>
      <c r="I3" s="8"/>
      <c r="J3" s="8"/>
      <c r="K3" s="8"/>
    </row>
    <row r="4" s="1" customFormat="1" ht="33" customHeight="1" spans="1:11">
      <c r="A4" s="9" t="s">
        <v>3</v>
      </c>
      <c r="B4" s="9" t="s">
        <v>4</v>
      </c>
      <c r="C4" s="9" t="s">
        <v>5</v>
      </c>
      <c r="D4" s="9"/>
      <c r="E4" s="9"/>
      <c r="F4" s="9"/>
      <c r="G4" s="9" t="s">
        <v>6</v>
      </c>
      <c r="H4" s="9" t="s">
        <v>7</v>
      </c>
      <c r="I4" s="9" t="s">
        <v>8</v>
      </c>
      <c r="J4" s="10"/>
      <c r="K4" s="10"/>
    </row>
    <row r="5" s="1" customFormat="1" ht="46" customHeight="1" spans="1:11">
      <c r="A5" s="10"/>
      <c r="B5" s="10"/>
      <c r="C5" s="9" t="s">
        <v>9</v>
      </c>
      <c r="D5" s="9" t="s">
        <v>10</v>
      </c>
      <c r="E5" s="9" t="s">
        <v>11</v>
      </c>
      <c r="F5" s="9" t="s">
        <v>12</v>
      </c>
      <c r="G5" s="10"/>
      <c r="H5" s="10"/>
      <c r="I5" s="9" t="s">
        <v>13</v>
      </c>
      <c r="J5" s="9" t="s">
        <v>14</v>
      </c>
      <c r="K5" s="9" t="s">
        <v>15</v>
      </c>
    </row>
    <row r="6" s="1" customFormat="1" ht="25" customHeight="1" spans="1:11">
      <c r="A6" s="9" t="s">
        <v>16</v>
      </c>
      <c r="B6" s="10"/>
      <c r="C6" s="9">
        <f t="shared" ref="C6:F6" si="0">SUM(C7:C15)</f>
        <v>13243</v>
      </c>
      <c r="D6" s="9">
        <f t="shared" si="0"/>
        <v>9610</v>
      </c>
      <c r="E6" s="9">
        <f t="shared" si="0"/>
        <v>265</v>
      </c>
      <c r="F6" s="9">
        <f t="shared" si="0"/>
        <v>3368</v>
      </c>
      <c r="G6" s="10">
        <v>7100</v>
      </c>
      <c r="H6" s="11">
        <f t="shared" ref="H6:H15" si="1">G6/C6</f>
        <v>0.536132296307483</v>
      </c>
      <c r="I6" s="10">
        <v>1000</v>
      </c>
      <c r="J6" s="10">
        <v>655</v>
      </c>
      <c r="K6" s="10">
        <v>320</v>
      </c>
    </row>
    <row r="7" s="1" customFormat="1" ht="25" customHeight="1" spans="1:11">
      <c r="A7" s="10">
        <v>1</v>
      </c>
      <c r="B7" s="12" t="s">
        <v>17</v>
      </c>
      <c r="C7" s="10">
        <f>VLOOKUP(B:B,[1]Sheet1!B$1:F$65536,5,0)</f>
        <v>867</v>
      </c>
      <c r="D7" s="10">
        <f>VLOOKUP(B:B,[1]Sheet1!B$1:D$65536,3,0)</f>
        <v>570</v>
      </c>
      <c r="E7" s="10">
        <f>VLOOKUP(B:B,[1]Sheet1!B$1:C$65536,2,0)</f>
        <v>24</v>
      </c>
      <c r="F7" s="10">
        <f>VLOOKUP(B:B,[1]Sheet1!B$1:E$65536,4,0)</f>
        <v>273</v>
      </c>
      <c r="G7" s="13">
        <f t="shared" ref="G7:G15" si="2">7100/13243*C7</f>
        <v>464.826700898588</v>
      </c>
      <c r="H7" s="11">
        <f t="shared" si="1"/>
        <v>0.536132296307483</v>
      </c>
      <c r="I7" s="10">
        <v>85</v>
      </c>
      <c r="J7" s="10">
        <v>63</v>
      </c>
      <c r="K7" s="15">
        <v>15</v>
      </c>
    </row>
    <row r="8" s="1" customFormat="1" ht="25" customHeight="1" spans="1:11">
      <c r="A8" s="10">
        <v>2</v>
      </c>
      <c r="B8" s="12" t="s">
        <v>18</v>
      </c>
      <c r="C8" s="10">
        <f>VLOOKUP(B:B,[1]Sheet1!B$1:F$65536,5,0)</f>
        <v>1734</v>
      </c>
      <c r="D8" s="10">
        <f>VLOOKUP(B:B,[1]Sheet1!B$1:D$65536,3,0)</f>
        <v>1239</v>
      </c>
      <c r="E8" s="10">
        <f>VLOOKUP(B:B,[1]Sheet1!B$1:C$65536,2,0)</f>
        <v>8</v>
      </c>
      <c r="F8" s="10">
        <f>VLOOKUP(B:B,[1]Sheet1!B$1:E$65536,4,0)</f>
        <v>487</v>
      </c>
      <c r="G8" s="13">
        <f t="shared" si="2"/>
        <v>929.653401797176</v>
      </c>
      <c r="H8" s="11">
        <f t="shared" si="1"/>
        <v>0.536132296307483</v>
      </c>
      <c r="I8" s="10">
        <v>915</v>
      </c>
      <c r="J8" s="10">
        <v>58</v>
      </c>
      <c r="K8" s="10">
        <v>50</v>
      </c>
    </row>
    <row r="9" s="1" customFormat="1" ht="25" customHeight="1" spans="1:11">
      <c r="A9" s="10">
        <v>3</v>
      </c>
      <c r="B9" s="12" t="s">
        <v>19</v>
      </c>
      <c r="C9" s="10">
        <f>VLOOKUP(B:B,[1]Sheet1!B$1:F$65536,5,0)</f>
        <v>169</v>
      </c>
      <c r="D9" s="10">
        <f>VLOOKUP(B:B,[1]Sheet1!B$1:D$65536,3,0)</f>
        <v>125</v>
      </c>
      <c r="E9" s="10">
        <f>VLOOKUP(B:B,[1]Sheet1!B$1:C$65536,2,0)</f>
        <v>2</v>
      </c>
      <c r="F9" s="10">
        <f>VLOOKUP(B:B,[1]Sheet1!B$1:E$65536,4,0)</f>
        <v>42</v>
      </c>
      <c r="G9" s="13">
        <f t="shared" si="2"/>
        <v>90.6063580759646</v>
      </c>
      <c r="H9" s="11">
        <f t="shared" si="1"/>
        <v>0.536132296307483</v>
      </c>
      <c r="I9" s="10"/>
      <c r="J9" s="10">
        <v>2</v>
      </c>
      <c r="K9" s="10"/>
    </row>
    <row r="10" s="1" customFormat="1" ht="25" customHeight="1" spans="1:11">
      <c r="A10" s="10">
        <v>4</v>
      </c>
      <c r="B10" s="12" t="s">
        <v>20</v>
      </c>
      <c r="C10" s="10">
        <f>VLOOKUP(B:B,[1]Sheet1!B$1:F$65536,5,0)</f>
        <v>272</v>
      </c>
      <c r="D10" s="10">
        <f>VLOOKUP(B:B,[1]Sheet1!B$1:D$65536,3,0)</f>
        <v>167</v>
      </c>
      <c r="E10" s="10">
        <f>VLOOKUP(B:B,[1]Sheet1!B$1:C$65536,2,0)</f>
        <v>0</v>
      </c>
      <c r="F10" s="10">
        <f>VLOOKUP(B:B,[1]Sheet1!B$1:E$65536,4,0)</f>
        <v>105</v>
      </c>
      <c r="G10" s="13">
        <f t="shared" si="2"/>
        <v>145.827984595635</v>
      </c>
      <c r="H10" s="11">
        <f t="shared" si="1"/>
        <v>0.536132296307483</v>
      </c>
      <c r="I10" s="10"/>
      <c r="J10" s="10">
        <v>6</v>
      </c>
      <c r="K10" s="10"/>
    </row>
    <row r="11" s="1" customFormat="1" ht="25" customHeight="1" spans="1:11">
      <c r="A11" s="10">
        <v>5</v>
      </c>
      <c r="B11" s="12" t="s">
        <v>21</v>
      </c>
      <c r="C11" s="10">
        <f>VLOOKUP(B:B,[1]Sheet1!B$1:F$65536,5,0)</f>
        <v>2992</v>
      </c>
      <c r="D11" s="10">
        <f>VLOOKUP(B:B,[1]Sheet1!B$1:D$65536,3,0)</f>
        <v>2083</v>
      </c>
      <c r="E11" s="10">
        <f>VLOOKUP(B:B,[1]Sheet1!B$1:C$65536,2,0)</f>
        <v>161</v>
      </c>
      <c r="F11" s="10">
        <f>VLOOKUP(B:B,[1]Sheet1!B$1:E$65536,4,0)</f>
        <v>748</v>
      </c>
      <c r="G11" s="13">
        <f t="shared" si="2"/>
        <v>1604.10783055199</v>
      </c>
      <c r="H11" s="11">
        <f t="shared" si="1"/>
        <v>0.536132296307483</v>
      </c>
      <c r="I11" s="10"/>
      <c r="J11" s="10">
        <v>93</v>
      </c>
      <c r="K11" s="10">
        <v>60</v>
      </c>
    </row>
    <row r="12" s="1" customFormat="1" ht="25" customHeight="1" spans="1:11">
      <c r="A12" s="10">
        <v>6</v>
      </c>
      <c r="B12" s="12" t="s">
        <v>22</v>
      </c>
      <c r="C12" s="10">
        <f>VLOOKUP(B:B,[1]Sheet1!B$1:F$65536,5,0)</f>
        <v>1229</v>
      </c>
      <c r="D12" s="10">
        <f>VLOOKUP(B:B,[1]Sheet1!B$1:D$65536,3,0)</f>
        <v>783</v>
      </c>
      <c r="E12" s="10">
        <f>VLOOKUP(B:B,[1]Sheet1!B$1:C$65536,2,0)</f>
        <v>9</v>
      </c>
      <c r="F12" s="10">
        <f>VLOOKUP(B:B,[1]Sheet1!B$1:E$65536,4,0)</f>
        <v>437</v>
      </c>
      <c r="G12" s="13">
        <f t="shared" si="2"/>
        <v>658.906592161897</v>
      </c>
      <c r="H12" s="11">
        <f t="shared" si="1"/>
        <v>0.536132296307483</v>
      </c>
      <c r="I12" s="10"/>
      <c r="J12" s="10">
        <v>56</v>
      </c>
      <c r="K12" s="10">
        <v>40</v>
      </c>
    </row>
    <row r="13" s="1" customFormat="1" ht="25" customHeight="1" spans="1:11">
      <c r="A13" s="10">
        <v>7</v>
      </c>
      <c r="B13" s="12" t="s">
        <v>23</v>
      </c>
      <c r="C13" s="10">
        <f>VLOOKUP(B:B,[1]Sheet1!B$1:F$65536,5,0)</f>
        <v>2457</v>
      </c>
      <c r="D13" s="10">
        <f>VLOOKUP(B:B,[1]Sheet1!B$1:D$65536,3,0)</f>
        <v>1986</v>
      </c>
      <c r="E13" s="10">
        <f>VLOOKUP(B:B,[1]Sheet1!B$1:C$65536,2,0)</f>
        <v>10</v>
      </c>
      <c r="F13" s="10">
        <f>VLOOKUP(B:B,[1]Sheet1!B$1:E$65536,4,0)</f>
        <v>461</v>
      </c>
      <c r="G13" s="13">
        <f t="shared" si="2"/>
        <v>1317.27705202749</v>
      </c>
      <c r="H13" s="11">
        <f t="shared" si="1"/>
        <v>0.536132296307483</v>
      </c>
      <c r="I13" s="10"/>
      <c r="J13" s="10">
        <v>101</v>
      </c>
      <c r="K13" s="10">
        <v>155</v>
      </c>
    </row>
    <row r="14" s="1" customFormat="1" ht="25" customHeight="1" spans="1:11">
      <c r="A14" s="10">
        <v>8</v>
      </c>
      <c r="B14" s="12" t="s">
        <v>24</v>
      </c>
      <c r="C14" s="10">
        <f>VLOOKUP(B:B,[1]Sheet1!B$1:F$65536,5,0)</f>
        <v>801</v>
      </c>
      <c r="D14" s="10">
        <f>VLOOKUP(B:B,[1]Sheet1!B$1:D$65536,3,0)</f>
        <v>493</v>
      </c>
      <c r="E14" s="10">
        <f>VLOOKUP(B:B,[1]Sheet1!B$1:C$65536,2,0)</f>
        <v>12</v>
      </c>
      <c r="F14" s="10">
        <f>VLOOKUP(B:B,[1]Sheet1!B$1:E$65536,4,0)</f>
        <v>296</v>
      </c>
      <c r="G14" s="13">
        <f t="shared" si="2"/>
        <v>429.441969342294</v>
      </c>
      <c r="H14" s="11">
        <f t="shared" si="1"/>
        <v>0.536132296307483</v>
      </c>
      <c r="I14" s="10"/>
      <c r="J14" s="15">
        <v>99</v>
      </c>
      <c r="K14" s="10"/>
    </row>
    <row r="15" s="1" customFormat="1" ht="25" customHeight="1" spans="1:11">
      <c r="A15" s="10">
        <v>9</v>
      </c>
      <c r="B15" s="12" t="s">
        <v>25</v>
      </c>
      <c r="C15" s="10">
        <f>VLOOKUP(B:B,[1]Sheet1!B$1:F$65536,5,0)</f>
        <v>2722</v>
      </c>
      <c r="D15" s="10">
        <f>VLOOKUP(B:B,[1]Sheet1!B$1:D$65536,3,0)</f>
        <v>2164</v>
      </c>
      <c r="E15" s="10">
        <f>VLOOKUP(B:B,[1]Sheet1!B$1:C$65536,2,0)</f>
        <v>39</v>
      </c>
      <c r="F15" s="10">
        <f>VLOOKUP(B:B,[1]Sheet1!B$1:E$65536,4,0)</f>
        <v>519</v>
      </c>
      <c r="G15" s="13">
        <f t="shared" si="2"/>
        <v>1459.35211054897</v>
      </c>
      <c r="H15" s="11">
        <f t="shared" si="1"/>
        <v>0.536132296307483</v>
      </c>
      <c r="I15" s="10"/>
      <c r="J15" s="10">
        <v>177</v>
      </c>
      <c r="K15" s="10"/>
    </row>
    <row r="16" s="1" customFormat="1" spans="1:1">
      <c r="A16" s="14" t="s">
        <v>26</v>
      </c>
    </row>
    <row r="17" s="1" customFormat="1" spans="1:1">
      <c r="A17" s="14" t="s">
        <v>26</v>
      </c>
    </row>
    <row r="18" s="2" customFormat="1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="3" customFormat="1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9">
    <mergeCell ref="A2:K2"/>
    <mergeCell ref="F3:K3"/>
    <mergeCell ref="C4:F4"/>
    <mergeCell ref="I4:K4"/>
    <mergeCell ref="A6:B6"/>
    <mergeCell ref="A4:A5"/>
    <mergeCell ref="B4:B5"/>
    <mergeCell ref="G4:G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刘辉</dc:creator>
  <cp:lastModifiedBy>刘辉</cp:lastModifiedBy>
  <dcterms:created xsi:type="dcterms:W3CDTF">2023-08-10T06:55:23Z</dcterms:created>
  <dcterms:modified xsi:type="dcterms:W3CDTF">2023-08-10T06:55:56Z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230AE394FB014DEC876FA69F6615193D_13</vt:lpwstr>
  </property>
  <property fmtid="{D5CDD505-2E9C-101B-9397-08002B2CF9AE}" pid="3" name="KSOProductBuildVer">
    <vt:lpwstr>2052-11.1.0.14309</vt:lpwstr>
  </property>
</Properties>
</file>