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<sst xmlns="http://schemas.openxmlformats.org/spreadsheetml/2006/main" count="22">
  <si>
    <t>沙坡头区2019年3月城乡孤儿养育津贴分配表</t>
  </si>
  <si>
    <t>镇（乡）</t>
  </si>
  <si>
    <t>父母双亡的孤儿</t>
  </si>
  <si>
    <t>事实无人抚养的孤儿</t>
  </si>
  <si>
    <t>人数</t>
  </si>
  <si>
    <t>合计</t>
  </si>
  <si>
    <t>有卡</t>
  </si>
  <si>
    <t>无卡</t>
  </si>
  <si>
    <t>月补贴标准（737元/月/人）</t>
  </si>
  <si>
    <t>3月孤儿养育津贴（元）</t>
  </si>
  <si>
    <t>月补贴标准（531元/月/人）</t>
  </si>
  <si>
    <t>常乐镇</t>
  </si>
  <si>
    <t>镇罗镇</t>
  </si>
  <si>
    <t>柔远镇</t>
  </si>
  <si>
    <t>永康镇</t>
  </si>
  <si>
    <t>东园镇</t>
  </si>
  <si>
    <t>迎水桥镇</t>
  </si>
  <si>
    <t>宣和镇</t>
  </si>
  <si>
    <t>香山乡</t>
  </si>
  <si>
    <t>兴仁镇</t>
  </si>
  <si>
    <t>文昌镇</t>
  </si>
  <si>
    <t>滨河镇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</si>
</sst>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20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indexed="10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9" borderId="11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" fillId="0" borderId="0"/>
  </cellStyleXfs>
  <cellXfs count="19">
    <xf numFmtId="0" fontId="0" fillId="0" borderId="0" xfId="0">
      <alignment vertical="center"/>
    </xf>
    <xf numFmtId="0" fontId="1" fillId="0" borderId="0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5" fillId="0" borderId="0" xfId="49" applyFont="1" applyAlignment="1">
      <alignment horizontal="center"/>
    </xf>
    <xf numFmtId="0" fontId="6" fillId="0" borderId="1" xfId="49" applyFont="1" applyBorder="1" applyAlignment="1">
      <alignment horizontal="center" vertical="center" wrapText="1"/>
    </xf>
    <xf numFmtId="0" fontId="6" fillId="0" borderId="0" xfId="49" applyFont="1" applyAlignment="1">
      <alignment horizontal="center"/>
    </xf>
    <xf numFmtId="0" fontId="7" fillId="0" borderId="1" xfId="49" applyFont="1" applyBorder="1" applyAlignment="1">
      <alignment horizontal="center"/>
    </xf>
    <xf numFmtId="9" fontId="7" fillId="0" borderId="0" xfId="49" applyNumberFormat="1" applyFont="1" applyAlignment="1">
      <alignment horizontal="center"/>
    </xf>
    <xf numFmtId="0" fontId="5" fillId="0" borderId="1" xfId="49" applyFont="1" applyBorder="1" applyAlignment="1">
      <alignment horizontal="center"/>
    </xf>
    <xf numFmtId="9" fontId="5" fillId="0" borderId="0" xfId="49" applyNumberFormat="1" applyFont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E4" sqref="E4"/>
    </sheetView>
  </sheetViews>
  <sheetFormatPr defaultColWidth="9" defaultRowHeight="13.5"/>
  <cols>
    <col min="3" max="3" width="10.125" customWidth="1"/>
    <col min="6" max="6" width="9.75" customWidth="1"/>
  </cols>
  <sheetData>
    <row r="1" ht="3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2"/>
      <c r="K1" s="12"/>
      <c r="L1" s="12"/>
    </row>
    <row r="2" ht="35" customHeight="1" spans="1:12">
      <c r="A2" s="2" t="s">
        <v>1</v>
      </c>
      <c r="B2" s="3" t="s">
        <v>2</v>
      </c>
      <c r="C2" s="3"/>
      <c r="D2" s="3"/>
      <c r="E2" s="4" t="s">
        <v>3</v>
      </c>
      <c r="F2" s="5"/>
      <c r="G2" s="6"/>
      <c r="H2" s="7" t="s">
        <v>4</v>
      </c>
      <c r="I2" s="7" t="s">
        <v>5</v>
      </c>
      <c r="J2" s="13" t="s">
        <v>6</v>
      </c>
      <c r="K2" s="13" t="s">
        <v>7</v>
      </c>
      <c r="L2" s="14"/>
    </row>
    <row r="3" ht="62" customHeight="1" spans="1:12">
      <c r="A3" s="2"/>
      <c r="B3" s="2" t="s">
        <v>4</v>
      </c>
      <c r="C3" s="2" t="s">
        <v>8</v>
      </c>
      <c r="D3" s="2" t="s">
        <v>9</v>
      </c>
      <c r="E3" s="2" t="s">
        <v>4</v>
      </c>
      <c r="F3" s="2" t="s">
        <v>10</v>
      </c>
      <c r="G3" s="2" t="s">
        <v>9</v>
      </c>
      <c r="H3" s="7"/>
      <c r="I3" s="7"/>
      <c r="J3" s="13"/>
      <c r="K3" s="13"/>
      <c r="L3" s="14"/>
    </row>
    <row r="4" ht="35" customHeight="1" spans="1:12">
      <c r="A4" s="8" t="s">
        <v>11</v>
      </c>
      <c r="B4" s="9">
        <v>0</v>
      </c>
      <c r="C4" s="10">
        <f>B4*700</f>
        <v>0</v>
      </c>
      <c r="D4" s="11">
        <f t="shared" ref="D4:D13" si="0">C4</f>
        <v>0</v>
      </c>
      <c r="E4" s="10">
        <v>35</v>
      </c>
      <c r="F4" s="10">
        <f t="shared" ref="F4:F14" si="1">E4*531</f>
        <v>18585</v>
      </c>
      <c r="G4" s="10">
        <f t="shared" ref="G4:G14" si="2">F4</f>
        <v>18585</v>
      </c>
      <c r="H4" s="10">
        <f t="shared" ref="H4:H14" si="3">B4+E4</f>
        <v>35</v>
      </c>
      <c r="I4" s="10">
        <f t="shared" ref="I4:I14" si="4">D4+G4</f>
        <v>18585</v>
      </c>
      <c r="J4" s="15">
        <f t="shared" ref="J4:J12" si="5">H4-K4</f>
        <v>22</v>
      </c>
      <c r="K4" s="15">
        <v>13</v>
      </c>
      <c r="L4" s="16">
        <f t="shared" ref="L4:L12" si="6">J4/H4</f>
        <v>0.628571428571429</v>
      </c>
    </row>
    <row r="5" ht="35" customHeight="1" spans="1:12">
      <c r="A5" s="8" t="s">
        <v>12</v>
      </c>
      <c r="B5" s="9">
        <v>2</v>
      </c>
      <c r="C5" s="10">
        <f t="shared" ref="C5:C13" si="7">B5*737</f>
        <v>1474</v>
      </c>
      <c r="D5" s="11">
        <f t="shared" si="0"/>
        <v>1474</v>
      </c>
      <c r="E5" s="10">
        <v>23</v>
      </c>
      <c r="F5" s="10">
        <f t="shared" si="1"/>
        <v>12213</v>
      </c>
      <c r="G5" s="10">
        <f t="shared" si="2"/>
        <v>12213</v>
      </c>
      <c r="H5" s="10">
        <f t="shared" si="3"/>
        <v>25</v>
      </c>
      <c r="I5" s="10">
        <f t="shared" si="4"/>
        <v>13687</v>
      </c>
      <c r="J5" s="15">
        <f t="shared" si="5"/>
        <v>24</v>
      </c>
      <c r="K5" s="15">
        <v>1</v>
      </c>
      <c r="L5" s="16">
        <f t="shared" si="6"/>
        <v>0.96</v>
      </c>
    </row>
    <row r="6" ht="35" customHeight="1" spans="1:12">
      <c r="A6" s="8" t="s">
        <v>13</v>
      </c>
      <c r="B6" s="9">
        <v>1</v>
      </c>
      <c r="C6" s="10">
        <f t="shared" si="7"/>
        <v>737</v>
      </c>
      <c r="D6" s="11">
        <f t="shared" si="0"/>
        <v>737</v>
      </c>
      <c r="E6" s="9">
        <v>22</v>
      </c>
      <c r="F6" s="10">
        <f t="shared" si="1"/>
        <v>11682</v>
      </c>
      <c r="G6" s="10">
        <f t="shared" si="2"/>
        <v>11682</v>
      </c>
      <c r="H6" s="10">
        <f t="shared" si="3"/>
        <v>23</v>
      </c>
      <c r="I6" s="10">
        <f t="shared" si="4"/>
        <v>12419</v>
      </c>
      <c r="J6" s="15">
        <f t="shared" si="5"/>
        <v>23</v>
      </c>
      <c r="K6" s="15">
        <v>0</v>
      </c>
      <c r="L6" s="16">
        <f t="shared" si="6"/>
        <v>1</v>
      </c>
    </row>
    <row r="7" ht="35" customHeight="1" spans="1:12">
      <c r="A7" s="8" t="s">
        <v>14</v>
      </c>
      <c r="B7" s="9">
        <v>4</v>
      </c>
      <c r="C7" s="10">
        <f t="shared" si="7"/>
        <v>2948</v>
      </c>
      <c r="D7" s="11">
        <f t="shared" si="0"/>
        <v>2948</v>
      </c>
      <c r="E7" s="9">
        <v>23</v>
      </c>
      <c r="F7" s="10">
        <f t="shared" si="1"/>
        <v>12213</v>
      </c>
      <c r="G7" s="10">
        <f t="shared" si="2"/>
        <v>12213</v>
      </c>
      <c r="H7" s="10">
        <f t="shared" si="3"/>
        <v>27</v>
      </c>
      <c r="I7" s="10">
        <f t="shared" si="4"/>
        <v>15161</v>
      </c>
      <c r="J7" s="15">
        <f t="shared" si="5"/>
        <v>24</v>
      </c>
      <c r="K7" s="15">
        <v>3</v>
      </c>
      <c r="L7" s="16">
        <f t="shared" si="6"/>
        <v>0.888888888888889</v>
      </c>
    </row>
    <row r="8" ht="35" customHeight="1" spans="1:12">
      <c r="A8" s="8" t="s">
        <v>15</v>
      </c>
      <c r="B8" s="10">
        <v>1</v>
      </c>
      <c r="C8" s="10">
        <f t="shared" si="7"/>
        <v>737</v>
      </c>
      <c r="D8" s="11">
        <f t="shared" si="0"/>
        <v>737</v>
      </c>
      <c r="E8" s="10">
        <v>18</v>
      </c>
      <c r="F8" s="10">
        <f t="shared" si="1"/>
        <v>9558</v>
      </c>
      <c r="G8" s="10">
        <f t="shared" si="2"/>
        <v>9558</v>
      </c>
      <c r="H8" s="10">
        <f t="shared" si="3"/>
        <v>19</v>
      </c>
      <c r="I8" s="10">
        <f t="shared" si="4"/>
        <v>10295</v>
      </c>
      <c r="J8" s="15">
        <f t="shared" si="5"/>
        <v>8</v>
      </c>
      <c r="K8" s="17">
        <v>11</v>
      </c>
      <c r="L8" s="16">
        <f t="shared" si="6"/>
        <v>0.421052631578947</v>
      </c>
    </row>
    <row r="9" ht="35" customHeight="1" spans="1:12">
      <c r="A9" s="8" t="s">
        <v>16</v>
      </c>
      <c r="B9" s="11">
        <v>3</v>
      </c>
      <c r="C9" s="10">
        <f t="shared" si="7"/>
        <v>2211</v>
      </c>
      <c r="D9" s="11">
        <f t="shared" si="0"/>
        <v>2211</v>
      </c>
      <c r="E9" s="11">
        <v>20</v>
      </c>
      <c r="F9" s="10">
        <f t="shared" si="1"/>
        <v>10620</v>
      </c>
      <c r="G9" s="10">
        <f t="shared" si="2"/>
        <v>10620</v>
      </c>
      <c r="H9" s="10">
        <f t="shared" si="3"/>
        <v>23</v>
      </c>
      <c r="I9" s="10">
        <f t="shared" si="4"/>
        <v>12831</v>
      </c>
      <c r="J9" s="15">
        <f t="shared" si="5"/>
        <v>17</v>
      </c>
      <c r="K9" s="17">
        <v>6</v>
      </c>
      <c r="L9" s="16">
        <f t="shared" si="6"/>
        <v>0.739130434782609</v>
      </c>
    </row>
    <row r="10" ht="35" customHeight="1" spans="1:12">
      <c r="A10" s="8" t="s">
        <v>17</v>
      </c>
      <c r="B10" s="11">
        <v>4</v>
      </c>
      <c r="C10" s="10">
        <f t="shared" si="7"/>
        <v>2948</v>
      </c>
      <c r="D10" s="11">
        <f t="shared" si="0"/>
        <v>2948</v>
      </c>
      <c r="E10" s="11">
        <v>59</v>
      </c>
      <c r="F10" s="10">
        <f t="shared" si="1"/>
        <v>31329</v>
      </c>
      <c r="G10" s="10">
        <f t="shared" si="2"/>
        <v>31329</v>
      </c>
      <c r="H10" s="10">
        <f t="shared" si="3"/>
        <v>63</v>
      </c>
      <c r="I10" s="10">
        <f t="shared" si="4"/>
        <v>34277</v>
      </c>
      <c r="J10" s="15">
        <f t="shared" si="5"/>
        <v>57</v>
      </c>
      <c r="K10" s="17">
        <v>6</v>
      </c>
      <c r="L10" s="16">
        <f t="shared" si="6"/>
        <v>0.904761904761905</v>
      </c>
    </row>
    <row r="11" ht="35" customHeight="1" spans="1:12">
      <c r="A11" s="8" t="s">
        <v>18</v>
      </c>
      <c r="B11" s="11">
        <v>3</v>
      </c>
      <c r="C11" s="10">
        <f t="shared" si="7"/>
        <v>2211</v>
      </c>
      <c r="D11" s="11">
        <f t="shared" si="0"/>
        <v>2211</v>
      </c>
      <c r="E11" s="11">
        <v>7</v>
      </c>
      <c r="F11" s="10">
        <f t="shared" si="1"/>
        <v>3717</v>
      </c>
      <c r="G11" s="10">
        <f t="shared" si="2"/>
        <v>3717</v>
      </c>
      <c r="H11" s="10">
        <f t="shared" si="3"/>
        <v>10</v>
      </c>
      <c r="I11" s="10">
        <f t="shared" si="4"/>
        <v>5928</v>
      </c>
      <c r="J11" s="15">
        <f t="shared" si="5"/>
        <v>6</v>
      </c>
      <c r="K11" s="17">
        <v>4</v>
      </c>
      <c r="L11" s="16">
        <f t="shared" si="6"/>
        <v>0.6</v>
      </c>
    </row>
    <row r="12" ht="35" customHeight="1" spans="1:12">
      <c r="A12" s="8" t="s">
        <v>19</v>
      </c>
      <c r="B12" s="11">
        <v>1</v>
      </c>
      <c r="C12" s="10">
        <f t="shared" si="7"/>
        <v>737</v>
      </c>
      <c r="D12" s="11">
        <f t="shared" si="0"/>
        <v>737</v>
      </c>
      <c r="E12" s="11">
        <v>25</v>
      </c>
      <c r="F12" s="10">
        <f t="shared" si="1"/>
        <v>13275</v>
      </c>
      <c r="G12" s="10">
        <f t="shared" si="2"/>
        <v>13275</v>
      </c>
      <c r="H12" s="10">
        <f t="shared" si="3"/>
        <v>26</v>
      </c>
      <c r="I12" s="10">
        <f t="shared" si="4"/>
        <v>14012</v>
      </c>
      <c r="J12" s="15">
        <f t="shared" si="5"/>
        <v>16</v>
      </c>
      <c r="K12" s="17">
        <v>10</v>
      </c>
      <c r="L12" s="16">
        <f t="shared" si="6"/>
        <v>0.615384615384615</v>
      </c>
    </row>
    <row r="13" ht="35" customHeight="1" spans="1:12">
      <c r="A13" s="8" t="s">
        <v>20</v>
      </c>
      <c r="B13" s="8">
        <v>3</v>
      </c>
      <c r="C13" s="8">
        <f t="shared" si="7"/>
        <v>2211</v>
      </c>
      <c r="D13" s="8">
        <f t="shared" si="0"/>
        <v>2211</v>
      </c>
      <c r="E13" s="8">
        <v>11</v>
      </c>
      <c r="F13" s="8">
        <f t="shared" si="1"/>
        <v>5841</v>
      </c>
      <c r="G13" s="8">
        <f t="shared" si="2"/>
        <v>5841</v>
      </c>
      <c r="H13" s="8">
        <f t="shared" si="3"/>
        <v>14</v>
      </c>
      <c r="I13" s="8">
        <f t="shared" si="4"/>
        <v>8052</v>
      </c>
      <c r="J13" s="15"/>
      <c r="K13" s="17"/>
      <c r="L13" s="16"/>
    </row>
    <row r="14" ht="35" customHeight="1" spans="1:12">
      <c r="A14" s="8" t="s">
        <v>21</v>
      </c>
      <c r="B14" s="8"/>
      <c r="C14" s="8"/>
      <c r="D14" s="8"/>
      <c r="E14" s="8">
        <v>18</v>
      </c>
      <c r="F14" s="8">
        <f t="shared" si="1"/>
        <v>9558</v>
      </c>
      <c r="G14" s="8">
        <f t="shared" si="2"/>
        <v>9558</v>
      </c>
      <c r="H14" s="8">
        <f t="shared" si="3"/>
        <v>18</v>
      </c>
      <c r="I14" s="8">
        <f t="shared" si="4"/>
        <v>9558</v>
      </c>
      <c r="J14" s="15"/>
      <c r="K14" s="17"/>
      <c r="L14" s="16"/>
    </row>
    <row r="15" ht="35" customHeight="1" spans="1:12">
      <c r="A15" s="8" t="s">
        <v>5</v>
      </c>
      <c r="B15" s="8">
        <f t="shared" ref="B15:I15" si="8">SUM(B4:B14)</f>
        <v>22</v>
      </c>
      <c r="C15" s="8">
        <f t="shared" si="8"/>
        <v>16214</v>
      </c>
      <c r="D15" s="8">
        <f t="shared" si="8"/>
        <v>16214</v>
      </c>
      <c r="E15" s="8">
        <f t="shared" si="8"/>
        <v>261</v>
      </c>
      <c r="F15" s="8">
        <f t="shared" si="8"/>
        <v>138591</v>
      </c>
      <c r="G15" s="8">
        <f t="shared" si="8"/>
        <v>138591</v>
      </c>
      <c r="H15" s="8">
        <f t="shared" si="8"/>
        <v>283</v>
      </c>
      <c r="I15" s="8">
        <f t="shared" si="8"/>
        <v>154805</v>
      </c>
      <c r="J15" s="11">
        <f>SUM(J4:J12)</f>
        <v>197</v>
      </c>
      <c r="K15" s="11">
        <f>SUM(K4:K12)</f>
        <v>54</v>
      </c>
      <c r="L15" s="18">
        <f>J15/H15</f>
        <v>0.696113074204947</v>
      </c>
    </row>
  </sheetData>
  <mergeCells count="8">
    <mergeCell ref="A1:I1"/>
    <mergeCell ref="B2:D2"/>
    <mergeCell ref="E2:G2"/>
    <mergeCell ref="A2:A3"/>
    <mergeCell ref="H2:H3"/>
    <mergeCell ref="I2:I3"/>
    <mergeCell ref="J2:J3"/>
    <mergeCell ref="K2:K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2019-02-27T09:04:00Z</dcterms:created>
  <dcterms:modified xsi:type="dcterms:W3CDTF">2019-02-27T09:05:14Z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