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<sst xmlns="http://schemas.openxmlformats.org/spreadsheetml/2006/main" count="22">
  <si>
    <t>沙坡头区2019年2月城乡孤儿养育津贴发放计划表</t>
  </si>
  <si>
    <t>镇（乡）</t>
  </si>
  <si>
    <t>父母双亡的孤儿</t>
  </si>
  <si>
    <t>事实无人抚养的孤儿</t>
  </si>
  <si>
    <t>人数</t>
  </si>
  <si>
    <t>合计</t>
  </si>
  <si>
    <t>有卡</t>
  </si>
  <si>
    <t>无卡</t>
  </si>
  <si>
    <t>月补贴标准（737元/月/人）</t>
  </si>
  <si>
    <t>2月孤儿养育津贴（元）</t>
  </si>
  <si>
    <t>月补贴标准（531元/月/人）</t>
  </si>
  <si>
    <t>常乐镇</t>
  </si>
  <si>
    <t>镇罗镇</t>
  </si>
  <si>
    <t>柔远镇</t>
  </si>
  <si>
    <t>永康镇</t>
  </si>
  <si>
    <t>东园镇</t>
  </si>
  <si>
    <t>迎水桥镇</t>
  </si>
  <si>
    <t>宣和镇</t>
  </si>
  <si>
    <t>香山乡</t>
  </si>
  <si>
    <t>兴仁镇</t>
  </si>
  <si>
    <t>文昌镇</t>
  </si>
  <si>
    <t>滨河镇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</si>
</sst>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b/>
      <sz val="20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" fillId="0" borderId="0"/>
    <xf numFmtId="0" fontId="2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57" applyFont="1" applyAlignment="1">
      <alignment horizontal="center"/>
    </xf>
    <xf numFmtId="0" fontId="2" fillId="0" borderId="0" xfId="57" applyFont="1" applyAlignment="1">
      <alignment horizontal="center"/>
    </xf>
    <xf numFmtId="0" fontId="3" fillId="0" borderId="0" xfId="57" applyFont="1" applyAlignment="1">
      <alignment horizontal="center"/>
    </xf>
    <xf numFmtId="0" fontId="1" fillId="0" borderId="0" xfId="57" applyFont="1" applyAlignment="1">
      <alignment horizontal="center" vertical="center"/>
    </xf>
    <xf numFmtId="0" fontId="4" fillId="0" borderId="0" xfId="57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/>
    </xf>
    <xf numFmtId="0" fontId="5" fillId="0" borderId="2" xfId="57" applyFont="1" applyBorder="1" applyAlignment="1">
      <alignment horizontal="center" vertical="center"/>
    </xf>
    <xf numFmtId="0" fontId="5" fillId="0" borderId="3" xfId="57" applyFont="1" applyBorder="1" applyAlignment="1">
      <alignment horizontal="center" vertical="center"/>
    </xf>
    <xf numFmtId="0" fontId="5" fillId="0" borderId="4" xfId="57" applyFont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/>
    </xf>
    <xf numFmtId="0" fontId="7" fillId="0" borderId="1" xfId="57" applyFont="1" applyBorder="1" applyAlignment="1">
      <alignment horizontal="center" vertical="center"/>
    </xf>
    <xf numFmtId="0" fontId="1" fillId="0" borderId="1" xfId="57" applyFont="1" applyBorder="1" applyAlignment="1">
      <alignment horizontal="center" vertical="center"/>
    </xf>
    <xf numFmtId="0" fontId="2" fillId="0" borderId="1" xfId="57" applyFont="1" applyBorder="1" applyAlignment="1">
      <alignment horizontal="center" vertical="center" wrapText="1"/>
    </xf>
    <xf numFmtId="0" fontId="3" fillId="0" borderId="1" xfId="57" applyFont="1" applyBorder="1" applyAlignment="1">
      <alignment horizontal="center"/>
    </xf>
    <xf numFmtId="9" fontId="3" fillId="0" borderId="0" xfId="57" applyNumberFormat="1" applyFont="1" applyAlignment="1">
      <alignment horizontal="center"/>
    </xf>
    <xf numFmtId="0" fontId="1" fillId="0" borderId="1" xfId="57" applyFont="1" applyBorder="1" applyAlignment="1">
      <alignment horizontal="center"/>
    </xf>
    <xf numFmtId="9" fontId="1" fillId="0" borderId="0" xfId="57" applyNumberFormat="1" applyFont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新增孤儿申报花名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Sheet3_2" xfId="20"/>
    <cellStyle name="标题 1" xfId="21" builtinId="16"/>
    <cellStyle name="常规_1211失败 (2)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李俊乡2012年孤儿" xfId="52"/>
    <cellStyle name="常规_Sheet1_1" xfId="53"/>
    <cellStyle name="常规_2015年10-12月农村孤儿养育津贴发放册" xfId="54"/>
    <cellStyle name="常规_Sheet1" xfId="55"/>
    <cellStyle name="e鯪9Y_x000B_" xfId="56"/>
    <cellStyle name="常规_Sheet3" xfId="5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:I1"/>
    </sheetView>
  </sheetViews>
  <sheetFormatPr defaultColWidth="10" defaultRowHeight="14.25"/>
  <cols>
    <col min="1" max="1" width="14.3333333333333" style="1" customWidth="1"/>
    <col min="2" max="7" width="14.3333333333333" style="4" customWidth="1"/>
    <col min="8" max="9" width="14.3333333333333" style="1" customWidth="1"/>
    <col min="10" max="10" width="0.141666666666667" style="1" hidden="1" customWidth="1"/>
    <col min="11" max="11" width="14.5833333333333" style="1" hidden="1" customWidth="1"/>
    <col min="12" max="12" width="11.8083333333333" style="1" hidden="1" customWidth="1"/>
    <col min="13" max="254" width="10" style="1" customWidth="1"/>
    <col min="255" max="16381" width="10" style="1"/>
  </cols>
  <sheetData>
    <row r="1" s="1" customFormat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6.25" customHeight="1" spans="1:11">
      <c r="A2" s="6" t="s">
        <v>1</v>
      </c>
      <c r="B2" s="7" t="s">
        <v>2</v>
      </c>
      <c r="C2" s="7"/>
      <c r="D2" s="7"/>
      <c r="E2" s="8" t="s">
        <v>3</v>
      </c>
      <c r="F2" s="9"/>
      <c r="G2" s="10"/>
      <c r="H2" s="11" t="s">
        <v>4</v>
      </c>
      <c r="I2" s="11" t="s">
        <v>5</v>
      </c>
      <c r="J2" s="16" t="s">
        <v>6</v>
      </c>
      <c r="K2" s="16" t="s">
        <v>7</v>
      </c>
    </row>
    <row r="3" s="2" customFormat="1" ht="48" customHeight="1" spans="1:11">
      <c r="A3" s="6"/>
      <c r="B3" s="6" t="s">
        <v>4</v>
      </c>
      <c r="C3" s="6" t="s">
        <v>8</v>
      </c>
      <c r="D3" s="6" t="s">
        <v>9</v>
      </c>
      <c r="E3" s="6" t="s">
        <v>4</v>
      </c>
      <c r="F3" s="6" t="s">
        <v>10</v>
      </c>
      <c r="G3" s="6" t="s">
        <v>9</v>
      </c>
      <c r="H3" s="11"/>
      <c r="I3" s="11"/>
      <c r="J3" s="16"/>
      <c r="K3" s="16"/>
    </row>
    <row r="4" s="3" customFormat="1" ht="30" customHeight="1" spans="1:12">
      <c r="A4" s="12" t="s">
        <v>11</v>
      </c>
      <c r="B4" s="13">
        <v>0</v>
      </c>
      <c r="C4" s="14">
        <f>B4*700</f>
        <v>0</v>
      </c>
      <c r="D4" s="15">
        <f>C4</f>
        <v>0</v>
      </c>
      <c r="E4" s="14">
        <v>36</v>
      </c>
      <c r="F4" s="14">
        <f>E4*531</f>
        <v>19116</v>
      </c>
      <c r="G4" s="14">
        <f>F4</f>
        <v>19116</v>
      </c>
      <c r="H4" s="14">
        <f>B4+E4</f>
        <v>36</v>
      </c>
      <c r="I4" s="14">
        <f>D4+G4</f>
        <v>19116</v>
      </c>
      <c r="J4" s="17">
        <f t="shared" ref="J4:J12" si="0">H4-K4</f>
        <v>23</v>
      </c>
      <c r="K4" s="17">
        <v>13</v>
      </c>
      <c r="L4" s="18">
        <f t="shared" ref="L4:L13" si="1">J4/H4</f>
        <v>0.638888888888889</v>
      </c>
    </row>
    <row r="5" s="3" customFormat="1" ht="30" customHeight="1" spans="1:12">
      <c r="A5" s="12" t="s">
        <v>12</v>
      </c>
      <c r="B5" s="13">
        <v>2</v>
      </c>
      <c r="C5" s="14">
        <f>B5*737</f>
        <v>1474</v>
      </c>
      <c r="D5" s="15">
        <f t="shared" ref="D5:D13" si="2">C5</f>
        <v>1474</v>
      </c>
      <c r="E5" s="14">
        <v>23</v>
      </c>
      <c r="F5" s="14">
        <f t="shared" ref="F5:F14" si="3">E5*531</f>
        <v>12213</v>
      </c>
      <c r="G5" s="14">
        <f t="shared" ref="G5:G14" si="4">F5</f>
        <v>12213</v>
      </c>
      <c r="H5" s="14">
        <f t="shared" ref="H5:H14" si="5">B5+E5</f>
        <v>25</v>
      </c>
      <c r="I5" s="14">
        <f t="shared" ref="I5:I14" si="6">D5+G5</f>
        <v>13687</v>
      </c>
      <c r="J5" s="17">
        <f t="shared" si="0"/>
        <v>24</v>
      </c>
      <c r="K5" s="17">
        <v>1</v>
      </c>
      <c r="L5" s="18">
        <f t="shared" si="1"/>
        <v>0.96</v>
      </c>
    </row>
    <row r="6" s="3" customFormat="1" ht="30" customHeight="1" spans="1:12">
      <c r="A6" s="12" t="s">
        <v>13</v>
      </c>
      <c r="B6" s="13">
        <v>1</v>
      </c>
      <c r="C6" s="14">
        <f t="shared" ref="C6:C13" si="7">B6*737</f>
        <v>737</v>
      </c>
      <c r="D6" s="15">
        <f t="shared" si="2"/>
        <v>737</v>
      </c>
      <c r="E6" s="13">
        <v>22</v>
      </c>
      <c r="F6" s="14">
        <f t="shared" si="3"/>
        <v>11682</v>
      </c>
      <c r="G6" s="14">
        <f t="shared" si="4"/>
        <v>11682</v>
      </c>
      <c r="H6" s="14">
        <f t="shared" si="5"/>
        <v>23</v>
      </c>
      <c r="I6" s="14">
        <f t="shared" si="6"/>
        <v>12419</v>
      </c>
      <c r="J6" s="17">
        <f t="shared" si="0"/>
        <v>23</v>
      </c>
      <c r="K6" s="17">
        <v>0</v>
      </c>
      <c r="L6" s="18">
        <f t="shared" si="1"/>
        <v>1</v>
      </c>
    </row>
    <row r="7" s="3" customFormat="1" ht="30" customHeight="1" spans="1:12">
      <c r="A7" s="12" t="s">
        <v>14</v>
      </c>
      <c r="B7" s="13">
        <v>4</v>
      </c>
      <c r="C7" s="14">
        <f t="shared" si="7"/>
        <v>2948</v>
      </c>
      <c r="D7" s="15">
        <f t="shared" si="2"/>
        <v>2948</v>
      </c>
      <c r="E7" s="13">
        <v>23</v>
      </c>
      <c r="F7" s="14">
        <f t="shared" si="3"/>
        <v>12213</v>
      </c>
      <c r="G7" s="14">
        <f t="shared" si="4"/>
        <v>12213</v>
      </c>
      <c r="H7" s="14">
        <f t="shared" si="5"/>
        <v>27</v>
      </c>
      <c r="I7" s="14">
        <f t="shared" si="6"/>
        <v>15161</v>
      </c>
      <c r="J7" s="17">
        <f t="shared" si="0"/>
        <v>24</v>
      </c>
      <c r="K7" s="17">
        <v>3</v>
      </c>
      <c r="L7" s="18">
        <f t="shared" si="1"/>
        <v>0.888888888888889</v>
      </c>
    </row>
    <row r="8" s="1" customFormat="1" ht="30" customHeight="1" spans="1:12">
      <c r="A8" s="12" t="s">
        <v>15</v>
      </c>
      <c r="B8" s="14">
        <v>1</v>
      </c>
      <c r="C8" s="14">
        <f t="shared" si="7"/>
        <v>737</v>
      </c>
      <c r="D8" s="15">
        <f t="shared" si="2"/>
        <v>737</v>
      </c>
      <c r="E8" s="14">
        <v>19</v>
      </c>
      <c r="F8" s="14">
        <f t="shared" si="3"/>
        <v>10089</v>
      </c>
      <c r="G8" s="14">
        <f t="shared" si="4"/>
        <v>10089</v>
      </c>
      <c r="H8" s="14">
        <f t="shared" si="5"/>
        <v>20</v>
      </c>
      <c r="I8" s="14">
        <f t="shared" si="6"/>
        <v>10826</v>
      </c>
      <c r="J8" s="17">
        <f t="shared" si="0"/>
        <v>9</v>
      </c>
      <c r="K8" s="19">
        <v>11</v>
      </c>
      <c r="L8" s="18">
        <f t="shared" si="1"/>
        <v>0.45</v>
      </c>
    </row>
    <row r="9" s="1" customFormat="1" ht="30" customHeight="1" spans="1:12">
      <c r="A9" s="12" t="s">
        <v>16</v>
      </c>
      <c r="B9" s="15">
        <v>3</v>
      </c>
      <c r="C9" s="14">
        <f t="shared" si="7"/>
        <v>2211</v>
      </c>
      <c r="D9" s="15">
        <f t="shared" si="2"/>
        <v>2211</v>
      </c>
      <c r="E9" s="15">
        <v>20</v>
      </c>
      <c r="F9" s="14">
        <f t="shared" si="3"/>
        <v>10620</v>
      </c>
      <c r="G9" s="14">
        <f t="shared" si="4"/>
        <v>10620</v>
      </c>
      <c r="H9" s="14">
        <f t="shared" si="5"/>
        <v>23</v>
      </c>
      <c r="I9" s="14">
        <f t="shared" si="6"/>
        <v>12831</v>
      </c>
      <c r="J9" s="17">
        <f t="shared" si="0"/>
        <v>17</v>
      </c>
      <c r="K9" s="19">
        <v>6</v>
      </c>
      <c r="L9" s="18">
        <f t="shared" si="1"/>
        <v>0.739130434782609</v>
      </c>
    </row>
    <row r="10" s="1" customFormat="1" ht="30" customHeight="1" spans="1:12">
      <c r="A10" s="12" t="s">
        <v>17</v>
      </c>
      <c r="B10" s="15">
        <v>4</v>
      </c>
      <c r="C10" s="14">
        <f t="shared" si="7"/>
        <v>2948</v>
      </c>
      <c r="D10" s="15">
        <f t="shared" si="2"/>
        <v>2948</v>
      </c>
      <c r="E10" s="15">
        <v>59</v>
      </c>
      <c r="F10" s="14">
        <f t="shared" si="3"/>
        <v>31329</v>
      </c>
      <c r="G10" s="14">
        <f t="shared" si="4"/>
        <v>31329</v>
      </c>
      <c r="H10" s="14">
        <f t="shared" si="5"/>
        <v>63</v>
      </c>
      <c r="I10" s="14">
        <f t="shared" si="6"/>
        <v>34277</v>
      </c>
      <c r="J10" s="17">
        <f t="shared" si="0"/>
        <v>57</v>
      </c>
      <c r="K10" s="19">
        <v>6</v>
      </c>
      <c r="L10" s="18">
        <f t="shared" si="1"/>
        <v>0.904761904761905</v>
      </c>
    </row>
    <row r="11" s="1" customFormat="1" ht="30" customHeight="1" spans="1:12">
      <c r="A11" s="12" t="s">
        <v>18</v>
      </c>
      <c r="B11" s="15">
        <v>3</v>
      </c>
      <c r="C11" s="14">
        <f t="shared" si="7"/>
        <v>2211</v>
      </c>
      <c r="D11" s="15">
        <f t="shared" si="2"/>
        <v>2211</v>
      </c>
      <c r="E11" s="15">
        <v>7</v>
      </c>
      <c r="F11" s="14">
        <f t="shared" si="3"/>
        <v>3717</v>
      </c>
      <c r="G11" s="14">
        <f t="shared" si="4"/>
        <v>3717</v>
      </c>
      <c r="H11" s="14">
        <f t="shared" si="5"/>
        <v>10</v>
      </c>
      <c r="I11" s="14">
        <f t="shared" si="6"/>
        <v>5928</v>
      </c>
      <c r="J11" s="17">
        <f t="shared" si="0"/>
        <v>6</v>
      </c>
      <c r="K11" s="19">
        <v>4</v>
      </c>
      <c r="L11" s="18">
        <f t="shared" si="1"/>
        <v>0.6</v>
      </c>
    </row>
    <row r="12" s="1" customFormat="1" ht="30" customHeight="1" spans="1:12">
      <c r="A12" s="12" t="s">
        <v>19</v>
      </c>
      <c r="B12" s="15">
        <v>1</v>
      </c>
      <c r="C12" s="14">
        <f t="shared" si="7"/>
        <v>737</v>
      </c>
      <c r="D12" s="15">
        <f t="shared" si="2"/>
        <v>737</v>
      </c>
      <c r="E12" s="15">
        <v>26</v>
      </c>
      <c r="F12" s="14">
        <f t="shared" si="3"/>
        <v>13806</v>
      </c>
      <c r="G12" s="14">
        <f t="shared" si="4"/>
        <v>13806</v>
      </c>
      <c r="H12" s="14">
        <f t="shared" si="5"/>
        <v>27</v>
      </c>
      <c r="I12" s="14">
        <f t="shared" si="6"/>
        <v>14543</v>
      </c>
      <c r="J12" s="17">
        <f t="shared" si="0"/>
        <v>17</v>
      </c>
      <c r="K12" s="19">
        <v>10</v>
      </c>
      <c r="L12" s="18">
        <f t="shared" si="1"/>
        <v>0.62962962962963</v>
      </c>
    </row>
    <row r="13" s="1" customFormat="1" ht="30" customHeight="1" spans="1:12">
      <c r="A13" s="12" t="s">
        <v>20</v>
      </c>
      <c r="B13" s="15">
        <v>3</v>
      </c>
      <c r="C13" s="15">
        <f t="shared" si="7"/>
        <v>2211</v>
      </c>
      <c r="D13" s="15">
        <f t="shared" si="2"/>
        <v>2211</v>
      </c>
      <c r="E13" s="15">
        <v>11</v>
      </c>
      <c r="F13" s="15">
        <f t="shared" si="3"/>
        <v>5841</v>
      </c>
      <c r="G13" s="15">
        <f t="shared" si="4"/>
        <v>5841</v>
      </c>
      <c r="H13" s="15">
        <f t="shared" si="5"/>
        <v>14</v>
      </c>
      <c r="I13" s="15">
        <f t="shared" si="6"/>
        <v>8052</v>
      </c>
      <c r="J13" s="17"/>
      <c r="K13" s="19"/>
      <c r="L13" s="18"/>
    </row>
    <row r="14" s="1" customFormat="1" ht="30" customHeight="1" spans="1:12">
      <c r="A14" s="12" t="s">
        <v>21</v>
      </c>
      <c r="B14" s="15"/>
      <c r="C14" s="15"/>
      <c r="D14" s="15"/>
      <c r="E14" s="15">
        <v>17</v>
      </c>
      <c r="F14" s="15">
        <f t="shared" si="3"/>
        <v>9027</v>
      </c>
      <c r="G14" s="15">
        <f t="shared" si="4"/>
        <v>9027</v>
      </c>
      <c r="H14" s="15">
        <f t="shared" si="5"/>
        <v>17</v>
      </c>
      <c r="I14" s="15">
        <f t="shared" si="6"/>
        <v>9027</v>
      </c>
      <c r="J14" s="17"/>
      <c r="K14" s="19"/>
      <c r="L14" s="18"/>
    </row>
    <row r="15" s="1" customFormat="1" ht="30" customHeight="1" spans="1:12">
      <c r="A15" s="12" t="s">
        <v>5</v>
      </c>
      <c r="B15" s="15">
        <f t="shared" ref="B15:I15" si="8">SUM(B4:B14)</f>
        <v>22</v>
      </c>
      <c r="C15" s="15">
        <f t="shared" si="8"/>
        <v>16214</v>
      </c>
      <c r="D15" s="15">
        <f t="shared" si="8"/>
        <v>16214</v>
      </c>
      <c r="E15" s="15">
        <f t="shared" si="8"/>
        <v>263</v>
      </c>
      <c r="F15" s="15">
        <f t="shared" si="8"/>
        <v>139653</v>
      </c>
      <c r="G15" s="15">
        <f t="shared" si="8"/>
        <v>139653</v>
      </c>
      <c r="H15" s="15">
        <f t="shared" si="8"/>
        <v>285</v>
      </c>
      <c r="I15" s="15">
        <f t="shared" si="8"/>
        <v>155867</v>
      </c>
      <c r="J15" s="15">
        <f>SUM(J4:J12)</f>
        <v>200</v>
      </c>
      <c r="K15" s="15">
        <f>SUM(K4:K12)</f>
        <v>54</v>
      </c>
      <c r="L15" s="20">
        <f>J15/H15</f>
        <v>0.701754385964912</v>
      </c>
    </row>
  </sheetData>
  <mergeCells count="8">
    <mergeCell ref="A1:I1"/>
    <mergeCell ref="B2:D2"/>
    <mergeCell ref="E2:G2"/>
    <mergeCell ref="A2:A3"/>
    <mergeCell ref="H2:H3"/>
    <mergeCell ref="I2:I3"/>
    <mergeCell ref="J2:J3"/>
    <mergeCell ref="K2:K3"/>
  </mergeCells>
  <pageMargins left="0.865277777777778" right="0.51180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2017-08-22T02:30:00Z</dcterms:created>
  <dcterms:modified xsi:type="dcterms:W3CDTF">2019-01-24T01:12:44Z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