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表" sheetId="33" r:id="rId1"/>
  </sheets>
  <definedNames>
    <definedName name="_xlnm.Print_Titles" localSheetId="0">公示表!$3:$5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<sst xmlns="http://schemas.openxmlformats.org/spreadsheetml/2006/main" count="132" uniqueCount="83">
  <si>
    <t>附件</t>
  </si>
  <si>
    <t>沙坡头区2025年自治区财政林下经济补助资金项目验收结果公示表</t>
  </si>
  <si>
    <t>序号</t>
  </si>
  <si>
    <t>经营主体</t>
  </si>
  <si>
    <t>补助资金合计        （万元）</t>
  </si>
  <si>
    <t>林下种植</t>
  </si>
  <si>
    <t>林下养殖</t>
  </si>
  <si>
    <t>林下产品采集
加工利用</t>
  </si>
  <si>
    <t>主要林下产品</t>
  </si>
  <si>
    <t>面积（亩）</t>
  </si>
  <si>
    <t>补助资金
（万元）</t>
  </si>
  <si>
    <t>林禽</t>
  </si>
  <si>
    <t>林蜂</t>
  </si>
  <si>
    <t>林下原材料加工量（吨）</t>
  </si>
  <si>
    <t>规模（只）</t>
  </si>
  <si>
    <t>规模
（箱）</t>
  </si>
  <si>
    <t>总计</t>
  </si>
  <si>
    <t>一、 永康镇</t>
  </si>
  <si>
    <t>合计</t>
  </si>
  <si>
    <t>中卫市沙坡头区永康镇彩达村经济合作社</t>
  </si>
  <si>
    <t>蒲公英</t>
  </si>
  <si>
    <t>中卫市彩达种植专业合作社</t>
  </si>
  <si>
    <t>中卫市振城种植农民专业合作社</t>
  </si>
  <si>
    <t xml:space="preserve">中卫市茂丰盛种植专业合作社 </t>
  </si>
  <si>
    <t>中卫市果优农业生产资料专业合作社</t>
  </si>
  <si>
    <t>中卫市康阳农业种植专业合作社</t>
  </si>
  <si>
    <t>中卫市景农种植专业合作社</t>
  </si>
  <si>
    <t>中卫市乐盛种植专业合作社</t>
  </si>
  <si>
    <t>中卫市祥硕养殖专业合作社</t>
  </si>
  <si>
    <t>中卫市初心种植农民专业合作社</t>
  </si>
  <si>
    <t>中卫市永尔乐土地股份专业合作社</t>
  </si>
  <si>
    <t>中卫市初心为民农业专业合作社联合社</t>
  </si>
  <si>
    <t>鹅</t>
  </si>
  <si>
    <t>刘建宁</t>
  </si>
  <si>
    <t>鸡</t>
  </si>
  <si>
    <t>顾广武</t>
  </si>
  <si>
    <t>宁夏国祥新能源科技有限公司</t>
  </si>
  <si>
    <t>生物有机肥</t>
  </si>
  <si>
    <t>许可情</t>
  </si>
  <si>
    <t>蜜蜂</t>
  </si>
  <si>
    <t>马占禄</t>
  </si>
  <si>
    <t>姚华</t>
  </si>
  <si>
    <t>杜学福</t>
  </si>
  <si>
    <t>杜学录</t>
  </si>
  <si>
    <t>杜学忠</t>
  </si>
  <si>
    <t>张自军</t>
  </si>
  <si>
    <t>张兴豹</t>
  </si>
  <si>
    <t>张福保</t>
  </si>
  <si>
    <t>徐天柱</t>
  </si>
  <si>
    <t>侯学义</t>
  </si>
  <si>
    <t>侯炜</t>
  </si>
  <si>
    <t>姚林</t>
  </si>
  <si>
    <t>徐建国</t>
  </si>
  <si>
    <t>二、宣和镇</t>
  </si>
  <si>
    <t>宁夏弘兴达果业有限公司</t>
  </si>
  <si>
    <t>红葱、鹅</t>
  </si>
  <si>
    <t>汪占银</t>
  </si>
  <si>
    <t>白蒺藜</t>
  </si>
  <si>
    <t>权振鸿</t>
  </si>
  <si>
    <t>岳金山</t>
  </si>
  <si>
    <t>孙  华</t>
  </si>
  <si>
    <t>任俊保</t>
  </si>
  <si>
    <t>蔡江波</t>
  </si>
  <si>
    <t>陆明国</t>
  </si>
  <si>
    <t>刘其明</t>
  </si>
  <si>
    <t>徐福寿</t>
  </si>
  <si>
    <t>张金奎</t>
  </si>
  <si>
    <t>代双志</t>
  </si>
  <si>
    <t>杨志强</t>
  </si>
  <si>
    <t>徐建忠</t>
  </si>
  <si>
    <t>孙兆杰</t>
  </si>
  <si>
    <t>三、东园镇</t>
  </si>
  <si>
    <t>汪涛</t>
  </si>
  <si>
    <t>田玉顺</t>
  </si>
  <si>
    <t>四、常乐镇</t>
  </si>
  <si>
    <t>中卫市乐河园养殖农民专业合作社</t>
  </si>
  <si>
    <t>刘兴波</t>
  </si>
  <si>
    <t>五、香山乡</t>
  </si>
  <si>
    <t>中卫市宏泰源农机作业服务有限公司</t>
  </si>
  <si>
    <t>洋葱、西兰花</t>
  </si>
  <si>
    <t>六、兴仁镇</t>
  </si>
  <si>
    <t>宁夏源泉农林生态科技有限公司</t>
  </si>
  <si>
    <t>辣椒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</si>
</sst>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indexed="8"/>
      <name val="宋体"/>
      <charset val="134"/>
    </font>
    <font>
      <sz val="10"/>
      <color theme="1"/>
      <name val="方正仿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ajor"/>
    </font>
    <font>
      <b/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2" applyNumberFormat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4" borderId="12" applyNumberFormat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8"/>
  <sheetViews>
    <sheetView tabSelected="1" workbookViewId="0">
      <pane ySplit="5" topLeftCell="A6" activePane="bottomLeft" state="frozen"/>
      <selection/>
      <selection pane="bottomLeft" activeCell="Q13" sqref="Q13"/>
    </sheetView>
  </sheetViews>
  <sheetFormatPr defaultColWidth="9" defaultRowHeight="13.5"/>
  <cols>
    <col min="1" max="1" width="5.10833333333333" style="11" customWidth="1"/>
    <col min="2" max="2" width="33.375" style="11" customWidth="1"/>
    <col min="3" max="3" width="9.375" style="11" customWidth="1"/>
    <col min="4" max="4" width="8.875" style="11" customWidth="1"/>
    <col min="5" max="5" width="9.25" style="11" customWidth="1"/>
    <col min="6" max="6" width="8.625" style="11" customWidth="1"/>
    <col min="7" max="7" width="8.875" style="11" customWidth="1"/>
    <col min="8" max="8" width="7.125" style="11" customWidth="1"/>
    <col min="9" max="9" width="9.99166666666667" style="11" customWidth="1"/>
    <col min="10" max="10" width="8.40833333333333" style="11" customWidth="1"/>
    <col min="11" max="11" width="9.125" style="11" customWidth="1"/>
    <col min="12" max="12" width="13.25" style="11" customWidth="1"/>
    <col min="13" max="16384" width="9" style="1"/>
  </cols>
  <sheetData>
    <row r="1" s="1" customFormat="1" spans="1:12">
      <c r="A1" s="12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="1" customFormat="1" ht="31" customHeight="1" spans="1:12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="2" customFormat="1" ht="38" customHeight="1" spans="1:12">
      <c r="A3" s="14" t="s">
        <v>2</v>
      </c>
      <c r="B3" s="14" t="s">
        <v>3</v>
      </c>
      <c r="C3" s="14" t="s">
        <v>4</v>
      </c>
      <c r="D3" s="15" t="s">
        <v>5</v>
      </c>
      <c r="E3" s="15"/>
      <c r="F3" s="16" t="s">
        <v>6</v>
      </c>
      <c r="G3" s="17"/>
      <c r="H3" s="17"/>
      <c r="I3" s="18"/>
      <c r="J3" s="15" t="s">
        <v>7</v>
      </c>
      <c r="K3" s="15"/>
      <c r="L3" s="15" t="s">
        <v>8</v>
      </c>
    </row>
    <row r="4" s="2" customFormat="1" ht="32" customHeight="1" spans="1:12">
      <c r="A4" s="19"/>
      <c r="B4" s="19"/>
      <c r="C4" s="19"/>
      <c r="D4" s="14" t="s">
        <v>9</v>
      </c>
      <c r="E4" s="14" t="s">
        <v>10</v>
      </c>
      <c r="F4" s="16" t="s">
        <v>11</v>
      </c>
      <c r="G4" s="18"/>
      <c r="H4" s="20" t="s">
        <v>12</v>
      </c>
      <c r="I4" s="20"/>
      <c r="J4" s="14" t="s">
        <v>13</v>
      </c>
      <c r="K4" s="14" t="s">
        <v>10</v>
      </c>
      <c r="L4" s="15"/>
    </row>
    <row r="5" s="3" customFormat="1" ht="40" customHeight="1" spans="1:12">
      <c r="A5" s="21"/>
      <c r="B5" s="21"/>
      <c r="C5" s="21"/>
      <c r="D5" s="21"/>
      <c r="E5" s="21"/>
      <c r="F5" s="15" t="s">
        <v>14</v>
      </c>
      <c r="G5" s="15" t="s">
        <v>10</v>
      </c>
      <c r="H5" s="15" t="s">
        <v>15</v>
      </c>
      <c r="I5" s="15" t="s">
        <v>10</v>
      </c>
      <c r="J5" s="21"/>
      <c r="K5" s="21"/>
      <c r="L5" s="15"/>
    </row>
    <row r="6" s="4" customFormat="1" ht="21" customHeight="1" spans="1:12">
      <c r="A6" s="15" t="s">
        <v>16</v>
      </c>
      <c r="B6" s="15"/>
      <c r="C6" s="15">
        <f>C8+C39+C56+C60+C64+C67</f>
        <v>164.534</v>
      </c>
      <c r="D6" s="15">
        <f>D8+D39+D56+D60+D64+D67</f>
        <v>6453.4</v>
      </c>
      <c r="E6" s="15">
        <f>E8+E39+E56+E60+E64+E67</f>
        <v>64.534</v>
      </c>
      <c r="F6" s="22">
        <f>F8+F39+F60+F64+F67</f>
        <v>69700</v>
      </c>
      <c r="G6" s="22">
        <f>G8+G39+G60+G64+G67</f>
        <v>20.91</v>
      </c>
      <c r="H6" s="22">
        <f>H8+H39+H56</f>
        <v>2904</v>
      </c>
      <c r="I6" s="22">
        <f>I8+I39+I56</f>
        <v>29.04</v>
      </c>
      <c r="J6" s="22">
        <f>J8+J39+J56</f>
        <v>5005</v>
      </c>
      <c r="K6" s="22">
        <f>K8+K39+K56</f>
        <v>50.05</v>
      </c>
      <c r="L6" s="15"/>
    </row>
    <row r="7" s="5" customFormat="1" ht="21" customHeight="1" spans="1:12">
      <c r="A7" s="23" t="s">
        <v>17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="6" customFormat="1" ht="21" customHeight="1" spans="1:12">
      <c r="A8" s="24" t="s">
        <v>18</v>
      </c>
      <c r="B8" s="24"/>
      <c r="C8" s="24">
        <f>SUM(C9:C37)</f>
        <v>135.489</v>
      </c>
      <c r="D8" s="24">
        <f>SUM(D9:D36)</f>
        <v>5515.1</v>
      </c>
      <c r="E8" s="24">
        <f>SUM(E9:E36)</f>
        <v>55.151</v>
      </c>
      <c r="F8" s="24">
        <f t="shared" ref="F8:K8" si="0">SUM(F9:F37)</f>
        <v>56460</v>
      </c>
      <c r="G8" s="24">
        <f t="shared" si="0"/>
        <v>16.938</v>
      </c>
      <c r="H8" s="24">
        <f t="shared" si="0"/>
        <v>1335</v>
      </c>
      <c r="I8" s="24">
        <f t="shared" si="0"/>
        <v>13.35</v>
      </c>
      <c r="J8" s="24">
        <f t="shared" si="0"/>
        <v>5005</v>
      </c>
      <c r="K8" s="24">
        <f t="shared" si="0"/>
        <v>50.05</v>
      </c>
      <c r="L8" s="24"/>
    </row>
    <row r="9" s="7" customFormat="1" ht="21" customHeight="1" spans="1:12">
      <c r="A9" s="25">
        <v>1</v>
      </c>
      <c r="B9" s="26" t="s">
        <v>19</v>
      </c>
      <c r="C9" s="25">
        <f>E9+G9+I9+K9</f>
        <v>3.167</v>
      </c>
      <c r="D9" s="25">
        <v>316.7</v>
      </c>
      <c r="E9" s="25">
        <f>D9*100/10000</f>
        <v>3.167</v>
      </c>
      <c r="F9" s="25"/>
      <c r="G9" s="25"/>
      <c r="H9" s="25"/>
      <c r="I9" s="25"/>
      <c r="J9" s="25"/>
      <c r="K9" s="25"/>
      <c r="L9" s="25" t="s">
        <v>20</v>
      </c>
    </row>
    <row r="10" s="8" customFormat="1" ht="21" customHeight="1" spans="1:12">
      <c r="A10" s="25">
        <v>2</v>
      </c>
      <c r="B10" s="26" t="s">
        <v>21</v>
      </c>
      <c r="C10" s="25">
        <f t="shared" ref="C10:C37" si="1">E10+G10+I10+K10</f>
        <v>8.603</v>
      </c>
      <c r="D10" s="27">
        <v>860.3</v>
      </c>
      <c r="E10" s="25">
        <f t="shared" ref="E10:E19" si="2">D10*100/10000</f>
        <v>8.603</v>
      </c>
      <c r="F10" s="25"/>
      <c r="G10" s="25"/>
      <c r="H10" s="25"/>
      <c r="I10" s="25"/>
      <c r="J10" s="25"/>
      <c r="K10" s="25"/>
      <c r="L10" s="25" t="s">
        <v>20</v>
      </c>
    </row>
    <row r="11" s="8" customFormat="1" ht="21" customHeight="1" spans="1:12">
      <c r="A11" s="25">
        <v>3</v>
      </c>
      <c r="B11" s="28" t="s">
        <v>22</v>
      </c>
      <c r="C11" s="25">
        <f t="shared" si="1"/>
        <v>5.546</v>
      </c>
      <c r="D11" s="25">
        <v>554.6</v>
      </c>
      <c r="E11" s="25">
        <f t="shared" si="2"/>
        <v>5.546</v>
      </c>
      <c r="F11" s="25"/>
      <c r="G11" s="25"/>
      <c r="H11" s="25"/>
      <c r="I11" s="25"/>
      <c r="J11" s="25"/>
      <c r="K11" s="25"/>
      <c r="L11" s="25" t="s">
        <v>20</v>
      </c>
    </row>
    <row r="12" s="8" customFormat="1" ht="21" customHeight="1" spans="1:12">
      <c r="A12" s="25">
        <v>4</v>
      </c>
      <c r="B12" s="28" t="s">
        <v>23</v>
      </c>
      <c r="C12" s="25">
        <f t="shared" si="1"/>
        <v>6.163</v>
      </c>
      <c r="D12" s="25">
        <v>616.3</v>
      </c>
      <c r="E12" s="25">
        <f t="shared" si="2"/>
        <v>6.163</v>
      </c>
      <c r="F12" s="25"/>
      <c r="G12" s="25"/>
      <c r="H12" s="25"/>
      <c r="I12" s="25"/>
      <c r="J12" s="25"/>
      <c r="K12" s="25"/>
      <c r="L12" s="25" t="s">
        <v>20</v>
      </c>
    </row>
    <row r="13" s="8" customFormat="1" ht="21" customHeight="1" spans="1:12">
      <c r="A13" s="25">
        <v>5</v>
      </c>
      <c r="B13" s="28" t="s">
        <v>24</v>
      </c>
      <c r="C13" s="25">
        <f t="shared" si="1"/>
        <v>3.727</v>
      </c>
      <c r="D13" s="25">
        <v>372.7</v>
      </c>
      <c r="E13" s="25">
        <f t="shared" si="2"/>
        <v>3.727</v>
      </c>
      <c r="F13" s="25"/>
      <c r="G13" s="25"/>
      <c r="H13" s="25"/>
      <c r="I13" s="25"/>
      <c r="J13" s="25"/>
      <c r="K13" s="25"/>
      <c r="L13" s="25" t="s">
        <v>20</v>
      </c>
    </row>
    <row r="14" s="8" customFormat="1" ht="21" customHeight="1" spans="1:12">
      <c r="A14" s="25">
        <v>6</v>
      </c>
      <c r="B14" s="28" t="s">
        <v>25</v>
      </c>
      <c r="C14" s="25">
        <f t="shared" si="1"/>
        <v>6.896</v>
      </c>
      <c r="D14" s="25">
        <v>689.6</v>
      </c>
      <c r="E14" s="25">
        <f t="shared" si="2"/>
        <v>6.896</v>
      </c>
      <c r="F14" s="25"/>
      <c r="G14" s="25"/>
      <c r="H14" s="25"/>
      <c r="I14" s="25"/>
      <c r="J14" s="25"/>
      <c r="K14" s="25"/>
      <c r="L14" s="25" t="s">
        <v>20</v>
      </c>
    </row>
    <row r="15" s="8" customFormat="1" ht="21" customHeight="1" spans="1:12">
      <c r="A15" s="25">
        <v>7</v>
      </c>
      <c r="B15" s="28" t="s">
        <v>26</v>
      </c>
      <c r="C15" s="25">
        <f t="shared" si="1"/>
        <v>4.655</v>
      </c>
      <c r="D15" s="25">
        <v>465.5</v>
      </c>
      <c r="E15" s="25">
        <f t="shared" si="2"/>
        <v>4.655</v>
      </c>
      <c r="F15" s="25"/>
      <c r="G15" s="25"/>
      <c r="H15" s="25"/>
      <c r="I15" s="25"/>
      <c r="J15" s="25"/>
      <c r="K15" s="25"/>
      <c r="L15" s="25" t="s">
        <v>20</v>
      </c>
    </row>
    <row r="16" s="8" customFormat="1" ht="21" customHeight="1" spans="1:12">
      <c r="A16" s="25">
        <v>8</v>
      </c>
      <c r="B16" s="28" t="s">
        <v>27</v>
      </c>
      <c r="C16" s="25">
        <f t="shared" si="1"/>
        <v>3.47</v>
      </c>
      <c r="D16" s="25">
        <v>347</v>
      </c>
      <c r="E16" s="25">
        <f t="shared" si="2"/>
        <v>3.47</v>
      </c>
      <c r="F16" s="25"/>
      <c r="G16" s="25"/>
      <c r="H16" s="25"/>
      <c r="I16" s="25"/>
      <c r="J16" s="25"/>
      <c r="K16" s="25"/>
      <c r="L16" s="25" t="s">
        <v>20</v>
      </c>
    </row>
    <row r="17" s="8" customFormat="1" ht="21" customHeight="1" spans="1:12">
      <c r="A17" s="25">
        <v>9</v>
      </c>
      <c r="B17" s="28" t="s">
        <v>28</v>
      </c>
      <c r="C17" s="25">
        <f t="shared" si="1"/>
        <v>1.071</v>
      </c>
      <c r="D17" s="25">
        <v>107.1</v>
      </c>
      <c r="E17" s="25">
        <f t="shared" si="2"/>
        <v>1.071</v>
      </c>
      <c r="F17" s="25"/>
      <c r="G17" s="25"/>
      <c r="H17" s="25"/>
      <c r="I17" s="25"/>
      <c r="J17" s="25"/>
      <c r="K17" s="25"/>
      <c r="L17" s="25" t="s">
        <v>20</v>
      </c>
    </row>
    <row r="18" s="8" customFormat="1" ht="21" customHeight="1" spans="1:12">
      <c r="A18" s="25">
        <v>10</v>
      </c>
      <c r="B18" s="29" t="s">
        <v>29</v>
      </c>
      <c r="C18" s="25">
        <f t="shared" si="1"/>
        <v>4.847</v>
      </c>
      <c r="D18" s="25">
        <v>484.7</v>
      </c>
      <c r="E18" s="25">
        <f t="shared" si="2"/>
        <v>4.847</v>
      </c>
      <c r="F18" s="25"/>
      <c r="G18" s="25"/>
      <c r="H18" s="25"/>
      <c r="I18" s="25"/>
      <c r="J18" s="25"/>
      <c r="K18" s="25"/>
      <c r="L18" s="25" t="s">
        <v>20</v>
      </c>
    </row>
    <row r="19" s="8" customFormat="1" ht="21" customHeight="1" spans="1:12">
      <c r="A19" s="25">
        <v>11</v>
      </c>
      <c r="B19" s="28" t="s">
        <v>30</v>
      </c>
      <c r="C19" s="25">
        <f t="shared" si="1"/>
        <v>7.006</v>
      </c>
      <c r="D19" s="25">
        <v>700.6</v>
      </c>
      <c r="E19" s="25">
        <f t="shared" si="2"/>
        <v>7.006</v>
      </c>
      <c r="F19" s="25"/>
      <c r="G19" s="25"/>
      <c r="H19" s="25"/>
      <c r="I19" s="25"/>
      <c r="J19" s="25"/>
      <c r="K19" s="25"/>
      <c r="L19" s="25" t="s">
        <v>20</v>
      </c>
    </row>
    <row r="20" s="8" customFormat="1" ht="21" customHeight="1" spans="1:12">
      <c r="A20" s="25">
        <v>12</v>
      </c>
      <c r="B20" s="29" t="s">
        <v>31</v>
      </c>
      <c r="C20" s="25">
        <f t="shared" si="1"/>
        <v>5.4819</v>
      </c>
      <c r="D20" s="25"/>
      <c r="E20" s="25"/>
      <c r="F20" s="25">
        <v>18273</v>
      </c>
      <c r="G20" s="25">
        <f>F20*3/10000</f>
        <v>5.4819</v>
      </c>
      <c r="H20" s="25"/>
      <c r="I20" s="25"/>
      <c r="J20" s="25"/>
      <c r="K20" s="25"/>
      <c r="L20" s="25" t="s">
        <v>32</v>
      </c>
    </row>
    <row r="21" s="8" customFormat="1" ht="21" customHeight="1" spans="1:12">
      <c r="A21" s="25">
        <v>13</v>
      </c>
      <c r="B21" s="30" t="s">
        <v>33</v>
      </c>
      <c r="C21" s="25">
        <f t="shared" si="1"/>
        <v>7.2324</v>
      </c>
      <c r="D21" s="25"/>
      <c r="E21" s="25"/>
      <c r="F21" s="25">
        <v>24108</v>
      </c>
      <c r="G21" s="25">
        <f>F21*3/10000</f>
        <v>7.2324</v>
      </c>
      <c r="H21" s="25"/>
      <c r="I21" s="25"/>
      <c r="J21" s="25"/>
      <c r="K21" s="25"/>
      <c r="L21" s="25" t="s">
        <v>34</v>
      </c>
    </row>
    <row r="22" s="8" customFormat="1" ht="21" customHeight="1" spans="1:12">
      <c r="A22" s="25">
        <v>14</v>
      </c>
      <c r="B22" s="31" t="s">
        <v>35</v>
      </c>
      <c r="C22" s="25">
        <f t="shared" si="1"/>
        <v>4.2237</v>
      </c>
      <c r="D22" s="25"/>
      <c r="E22" s="25"/>
      <c r="F22" s="25">
        <v>14079</v>
      </c>
      <c r="G22" s="25">
        <f>F22*3/10000</f>
        <v>4.2237</v>
      </c>
      <c r="H22" s="25"/>
      <c r="I22" s="25"/>
      <c r="J22" s="25"/>
      <c r="K22" s="25"/>
      <c r="L22" s="25" t="s">
        <v>34</v>
      </c>
    </row>
    <row r="23" s="8" customFormat="1" ht="21" customHeight="1" spans="1:12">
      <c r="A23" s="25">
        <v>15</v>
      </c>
      <c r="B23" s="30" t="s">
        <v>36</v>
      </c>
      <c r="C23" s="25">
        <f t="shared" si="1"/>
        <v>50.05</v>
      </c>
      <c r="D23" s="25"/>
      <c r="E23" s="25"/>
      <c r="F23" s="25"/>
      <c r="G23" s="25"/>
      <c r="H23" s="25"/>
      <c r="I23" s="25"/>
      <c r="J23" s="25">
        <v>5005</v>
      </c>
      <c r="K23" s="25">
        <v>50.05</v>
      </c>
      <c r="L23" s="25" t="s">
        <v>37</v>
      </c>
    </row>
    <row r="24" s="8" customFormat="1" ht="21" customHeight="1" spans="1:12">
      <c r="A24" s="25">
        <v>16</v>
      </c>
      <c r="B24" s="32" t="s">
        <v>38</v>
      </c>
      <c r="C24" s="25">
        <f t="shared" si="1"/>
        <v>0.6</v>
      </c>
      <c r="D24" s="25"/>
      <c r="E24" s="25"/>
      <c r="F24" s="25"/>
      <c r="G24" s="25"/>
      <c r="H24" s="32">
        <v>60</v>
      </c>
      <c r="I24" s="32">
        <v>0.6</v>
      </c>
      <c r="J24" s="25"/>
      <c r="K24" s="25"/>
      <c r="L24" s="25" t="s">
        <v>39</v>
      </c>
    </row>
    <row r="25" s="8" customFormat="1" ht="21" customHeight="1" spans="1:12">
      <c r="A25" s="25">
        <v>17</v>
      </c>
      <c r="B25" s="32" t="s">
        <v>40</v>
      </c>
      <c r="C25" s="25">
        <f t="shared" si="1"/>
        <v>0.3</v>
      </c>
      <c r="D25" s="25"/>
      <c r="E25" s="25"/>
      <c r="F25" s="25"/>
      <c r="G25" s="25"/>
      <c r="H25" s="32">
        <v>30</v>
      </c>
      <c r="I25" s="32">
        <v>0.3</v>
      </c>
      <c r="J25" s="25"/>
      <c r="K25" s="25"/>
      <c r="L25" s="25" t="s">
        <v>39</v>
      </c>
    </row>
    <row r="26" s="8" customFormat="1" ht="21" customHeight="1" spans="1:12">
      <c r="A26" s="25">
        <v>18</v>
      </c>
      <c r="B26" s="32" t="s">
        <v>41</v>
      </c>
      <c r="C26" s="25">
        <f t="shared" si="1"/>
        <v>0.67</v>
      </c>
      <c r="D26" s="25"/>
      <c r="E26" s="25"/>
      <c r="F26" s="25"/>
      <c r="G26" s="25"/>
      <c r="H26" s="32">
        <v>67</v>
      </c>
      <c r="I26" s="32">
        <v>0.67</v>
      </c>
      <c r="J26" s="25"/>
      <c r="K26" s="25"/>
      <c r="L26" s="25" t="s">
        <v>39</v>
      </c>
    </row>
    <row r="27" s="8" customFormat="1" ht="21" customHeight="1" spans="1:12">
      <c r="A27" s="25">
        <v>19</v>
      </c>
      <c r="B27" s="32" t="s">
        <v>42</v>
      </c>
      <c r="C27" s="25">
        <f t="shared" si="1"/>
        <v>1.02</v>
      </c>
      <c r="D27" s="25"/>
      <c r="E27" s="25"/>
      <c r="F27" s="25"/>
      <c r="G27" s="25"/>
      <c r="H27" s="32">
        <v>102</v>
      </c>
      <c r="I27" s="32">
        <v>1.02</v>
      </c>
      <c r="J27" s="25"/>
      <c r="K27" s="25"/>
      <c r="L27" s="25" t="s">
        <v>39</v>
      </c>
    </row>
    <row r="28" s="8" customFormat="1" ht="21" customHeight="1" spans="1:12">
      <c r="A28" s="25">
        <v>20</v>
      </c>
      <c r="B28" s="32" t="s">
        <v>43</v>
      </c>
      <c r="C28" s="25">
        <f t="shared" si="1"/>
        <v>0.48</v>
      </c>
      <c r="D28" s="25"/>
      <c r="E28" s="25"/>
      <c r="F28" s="25"/>
      <c r="G28" s="25"/>
      <c r="H28" s="32">
        <v>48</v>
      </c>
      <c r="I28" s="32">
        <v>0.48</v>
      </c>
      <c r="J28" s="25"/>
      <c r="K28" s="25"/>
      <c r="L28" s="25" t="s">
        <v>39</v>
      </c>
    </row>
    <row r="29" s="8" customFormat="1" ht="21" customHeight="1" spans="1:12">
      <c r="A29" s="25">
        <v>21</v>
      </c>
      <c r="B29" s="32" t="s">
        <v>44</v>
      </c>
      <c r="C29" s="25">
        <f t="shared" si="1"/>
        <v>0.85</v>
      </c>
      <c r="D29" s="25"/>
      <c r="E29" s="25"/>
      <c r="F29" s="25"/>
      <c r="G29" s="25"/>
      <c r="H29" s="32">
        <v>85</v>
      </c>
      <c r="I29" s="32">
        <v>0.85</v>
      </c>
      <c r="J29" s="25"/>
      <c r="K29" s="25"/>
      <c r="L29" s="25" t="s">
        <v>39</v>
      </c>
    </row>
    <row r="30" s="8" customFormat="1" ht="21" customHeight="1" spans="1:12">
      <c r="A30" s="25">
        <v>22</v>
      </c>
      <c r="B30" s="32" t="s">
        <v>45</v>
      </c>
      <c r="C30" s="25">
        <f t="shared" si="1"/>
        <v>2.45</v>
      </c>
      <c r="D30" s="25"/>
      <c r="E30" s="25"/>
      <c r="F30" s="25"/>
      <c r="G30" s="25"/>
      <c r="H30" s="32">
        <v>245</v>
      </c>
      <c r="I30" s="32">
        <v>2.45</v>
      </c>
      <c r="J30" s="25"/>
      <c r="K30" s="25"/>
      <c r="L30" s="25" t="s">
        <v>39</v>
      </c>
    </row>
    <row r="31" s="8" customFormat="1" ht="21" customHeight="1" spans="1:12">
      <c r="A31" s="25">
        <v>23</v>
      </c>
      <c r="B31" s="32" t="s">
        <v>46</v>
      </c>
      <c r="C31" s="25">
        <f t="shared" si="1"/>
        <v>0.47</v>
      </c>
      <c r="D31" s="25"/>
      <c r="E31" s="25"/>
      <c r="F31" s="25"/>
      <c r="G31" s="25"/>
      <c r="H31" s="32">
        <v>47</v>
      </c>
      <c r="I31" s="32">
        <v>0.47</v>
      </c>
      <c r="J31" s="25"/>
      <c r="K31" s="25"/>
      <c r="L31" s="25" t="s">
        <v>39</v>
      </c>
    </row>
    <row r="32" s="8" customFormat="1" ht="21" customHeight="1" spans="1:12">
      <c r="A32" s="25">
        <v>24</v>
      </c>
      <c r="B32" s="32" t="s">
        <v>47</v>
      </c>
      <c r="C32" s="25">
        <f t="shared" si="1"/>
        <v>1.04</v>
      </c>
      <c r="D32" s="25"/>
      <c r="E32" s="25"/>
      <c r="F32" s="25"/>
      <c r="G32" s="25"/>
      <c r="H32" s="32">
        <v>104</v>
      </c>
      <c r="I32" s="32">
        <v>1.04</v>
      </c>
      <c r="J32" s="25"/>
      <c r="K32" s="25"/>
      <c r="L32" s="25" t="s">
        <v>39</v>
      </c>
    </row>
    <row r="33" s="8" customFormat="1" ht="21" customHeight="1" spans="1:12">
      <c r="A33" s="25">
        <v>25</v>
      </c>
      <c r="B33" s="32" t="s">
        <v>48</v>
      </c>
      <c r="C33" s="25">
        <f t="shared" si="1"/>
        <v>0.3</v>
      </c>
      <c r="D33" s="25"/>
      <c r="E33" s="25"/>
      <c r="F33" s="25"/>
      <c r="G33" s="25"/>
      <c r="H33" s="32">
        <v>30</v>
      </c>
      <c r="I33" s="32">
        <v>0.3</v>
      </c>
      <c r="J33" s="25"/>
      <c r="K33" s="25"/>
      <c r="L33" s="25" t="s">
        <v>39</v>
      </c>
    </row>
    <row r="34" s="8" customFormat="1" ht="21" customHeight="1" spans="1:12">
      <c r="A34" s="25">
        <v>26</v>
      </c>
      <c r="B34" s="32" t="s">
        <v>49</v>
      </c>
      <c r="C34" s="25">
        <f t="shared" si="1"/>
        <v>1.98</v>
      </c>
      <c r="D34" s="25"/>
      <c r="E34" s="25"/>
      <c r="F34" s="25"/>
      <c r="G34" s="25"/>
      <c r="H34" s="32">
        <v>198</v>
      </c>
      <c r="I34" s="32">
        <v>1.98</v>
      </c>
      <c r="J34" s="25"/>
      <c r="K34" s="25"/>
      <c r="L34" s="25" t="s">
        <v>39</v>
      </c>
    </row>
    <row r="35" s="8" customFormat="1" ht="21" customHeight="1" spans="1:12">
      <c r="A35" s="25">
        <v>27</v>
      </c>
      <c r="B35" s="32" t="s">
        <v>50</v>
      </c>
      <c r="C35" s="25">
        <f t="shared" si="1"/>
        <v>0.32</v>
      </c>
      <c r="D35" s="25"/>
      <c r="E35" s="25"/>
      <c r="F35" s="25"/>
      <c r="G35" s="25"/>
      <c r="H35" s="32">
        <v>32</v>
      </c>
      <c r="I35" s="32">
        <v>0.32</v>
      </c>
      <c r="J35" s="25"/>
      <c r="K35" s="25"/>
      <c r="L35" s="25" t="s">
        <v>39</v>
      </c>
    </row>
    <row r="36" s="8" customFormat="1" ht="21" customHeight="1" spans="1:12">
      <c r="A36" s="25">
        <v>28</v>
      </c>
      <c r="B36" s="25" t="s">
        <v>51</v>
      </c>
      <c r="C36" s="25">
        <f t="shared" si="1"/>
        <v>0.9</v>
      </c>
      <c r="D36" s="25"/>
      <c r="E36" s="25"/>
      <c r="F36" s="25"/>
      <c r="G36" s="25"/>
      <c r="H36" s="25">
        <v>90</v>
      </c>
      <c r="I36" s="25">
        <v>0.9</v>
      </c>
      <c r="J36" s="25"/>
      <c r="K36" s="25"/>
      <c r="L36" s="25" t="s">
        <v>39</v>
      </c>
    </row>
    <row r="37" s="9" customFormat="1" ht="21" customHeight="1" spans="1:12">
      <c r="A37" s="25">
        <v>29</v>
      </c>
      <c r="B37" s="25" t="s">
        <v>52</v>
      </c>
      <c r="C37" s="25">
        <f t="shared" si="1"/>
        <v>1.97</v>
      </c>
      <c r="D37" s="25"/>
      <c r="E37" s="25"/>
      <c r="F37" s="25"/>
      <c r="G37" s="25"/>
      <c r="H37" s="25">
        <v>197</v>
      </c>
      <c r="I37" s="25">
        <v>1.97</v>
      </c>
      <c r="J37" s="25"/>
      <c r="K37" s="25"/>
      <c r="L37" s="25" t="s">
        <v>39</v>
      </c>
    </row>
    <row r="38" s="5" customFormat="1" ht="30" customHeight="1" spans="1:12">
      <c r="A38" s="33" t="s">
        <v>53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</row>
    <row r="39" s="5" customFormat="1" ht="21" customHeight="1" spans="1:12">
      <c r="A39" s="35" t="s">
        <v>18</v>
      </c>
      <c r="B39" s="35"/>
      <c r="C39" s="35">
        <f t="shared" ref="C39:I39" si="3">SUM(C40:C54)</f>
        <v>21.9616</v>
      </c>
      <c r="D39" s="35">
        <f t="shared" si="3"/>
        <v>665.3</v>
      </c>
      <c r="E39" s="35">
        <f t="shared" si="3"/>
        <v>6.653</v>
      </c>
      <c r="F39" s="35">
        <f t="shared" si="3"/>
        <v>9262</v>
      </c>
      <c r="G39" s="35">
        <f t="shared" si="3"/>
        <v>2.7786</v>
      </c>
      <c r="H39" s="35">
        <f t="shared" si="3"/>
        <v>1253</v>
      </c>
      <c r="I39" s="35">
        <f t="shared" si="3"/>
        <v>12.53</v>
      </c>
      <c r="J39" s="35"/>
      <c r="K39" s="35"/>
      <c r="L39" s="35"/>
    </row>
    <row r="40" s="6" customFormat="1" ht="32" customHeight="1" spans="1:12">
      <c r="A40" s="25">
        <v>30</v>
      </c>
      <c r="B40" s="27" t="s">
        <v>54</v>
      </c>
      <c r="C40" s="25">
        <f>E40+G40+I40</f>
        <v>6.0871</v>
      </c>
      <c r="D40" s="25">
        <v>367</v>
      </c>
      <c r="E40" s="25">
        <f>D40*100/10000</f>
        <v>3.67</v>
      </c>
      <c r="F40" s="25">
        <v>8057</v>
      </c>
      <c r="G40" s="25">
        <f>F40*3/10000</f>
        <v>2.4171</v>
      </c>
      <c r="H40" s="25"/>
      <c r="I40" s="25"/>
      <c r="J40" s="25"/>
      <c r="K40" s="25"/>
      <c r="L40" s="25" t="s">
        <v>55</v>
      </c>
    </row>
    <row r="41" s="7" customFormat="1" ht="21" customHeight="1" spans="1:12">
      <c r="A41" s="25">
        <v>31</v>
      </c>
      <c r="B41" s="25" t="s">
        <v>56</v>
      </c>
      <c r="C41" s="25">
        <f t="shared" ref="C41:C54" si="4">E41+G41+I41</f>
        <v>2.983</v>
      </c>
      <c r="D41" s="25">
        <v>298.3</v>
      </c>
      <c r="E41" s="25">
        <f>D41*100/10000</f>
        <v>2.983</v>
      </c>
      <c r="F41" s="25"/>
      <c r="G41" s="25"/>
      <c r="H41" s="25"/>
      <c r="I41" s="25"/>
      <c r="J41" s="25"/>
      <c r="K41" s="25"/>
      <c r="L41" s="25" t="s">
        <v>57</v>
      </c>
    </row>
    <row r="42" s="7" customFormat="1" ht="21" customHeight="1" spans="1:12">
      <c r="A42" s="25">
        <v>32</v>
      </c>
      <c r="B42" s="25" t="s">
        <v>58</v>
      </c>
      <c r="C42" s="25">
        <f t="shared" si="4"/>
        <v>0.3615</v>
      </c>
      <c r="D42" s="25"/>
      <c r="E42" s="25"/>
      <c r="F42" s="25">
        <v>1205</v>
      </c>
      <c r="G42" s="25">
        <f>F42*3/10000</f>
        <v>0.3615</v>
      </c>
      <c r="H42" s="25"/>
      <c r="I42" s="25"/>
      <c r="J42" s="25"/>
      <c r="K42" s="25"/>
      <c r="L42" s="25" t="s">
        <v>34</v>
      </c>
    </row>
    <row r="43" s="7" customFormat="1" ht="21" customHeight="1" spans="1:12">
      <c r="A43" s="25">
        <v>33</v>
      </c>
      <c r="B43" s="25" t="s">
        <v>59</v>
      </c>
      <c r="C43" s="25">
        <f t="shared" si="4"/>
        <v>1.35</v>
      </c>
      <c r="D43" s="25"/>
      <c r="E43" s="25"/>
      <c r="F43" s="25"/>
      <c r="G43" s="25"/>
      <c r="H43" s="25">
        <v>135</v>
      </c>
      <c r="I43" s="25">
        <v>1.35</v>
      </c>
      <c r="J43" s="25"/>
      <c r="K43" s="25"/>
      <c r="L43" s="25" t="s">
        <v>39</v>
      </c>
    </row>
    <row r="44" s="6" customFormat="1" ht="21" customHeight="1" spans="1:12">
      <c r="A44" s="25">
        <v>34</v>
      </c>
      <c r="B44" s="25" t="s">
        <v>60</v>
      </c>
      <c r="C44" s="25">
        <f t="shared" si="4"/>
        <v>1.84</v>
      </c>
      <c r="D44" s="32"/>
      <c r="E44" s="25"/>
      <c r="F44" s="25"/>
      <c r="G44" s="25"/>
      <c r="H44" s="25">
        <v>184</v>
      </c>
      <c r="I44" s="25">
        <v>1.84</v>
      </c>
      <c r="J44" s="25"/>
      <c r="K44" s="25"/>
      <c r="L44" s="25" t="s">
        <v>39</v>
      </c>
    </row>
    <row r="45" s="8" customFormat="1" ht="21" customHeight="1" spans="1:12">
      <c r="A45" s="25">
        <v>35</v>
      </c>
      <c r="B45" s="25" t="s">
        <v>61</v>
      </c>
      <c r="C45" s="25">
        <f t="shared" si="4"/>
        <v>1.47</v>
      </c>
      <c r="D45" s="32"/>
      <c r="E45" s="25"/>
      <c r="F45" s="36"/>
      <c r="G45" s="36"/>
      <c r="H45" s="25">
        <v>147</v>
      </c>
      <c r="I45" s="25">
        <v>1.47</v>
      </c>
      <c r="J45" s="36"/>
      <c r="K45" s="36"/>
      <c r="L45" s="25" t="s">
        <v>39</v>
      </c>
    </row>
    <row r="46" s="8" customFormat="1" ht="21" customHeight="1" spans="1:12">
      <c r="A46" s="25">
        <v>36</v>
      </c>
      <c r="B46" s="25" t="s">
        <v>62</v>
      </c>
      <c r="C46" s="25">
        <f t="shared" si="4"/>
        <v>1.01</v>
      </c>
      <c r="D46" s="32"/>
      <c r="E46" s="25"/>
      <c r="F46" s="25"/>
      <c r="G46" s="25"/>
      <c r="H46" s="25">
        <v>101</v>
      </c>
      <c r="I46" s="25">
        <v>1.01</v>
      </c>
      <c r="J46" s="25"/>
      <c r="K46" s="25"/>
      <c r="L46" s="25" t="s">
        <v>39</v>
      </c>
    </row>
    <row r="47" s="8" customFormat="1" ht="21" customHeight="1" spans="1:12">
      <c r="A47" s="25">
        <v>37</v>
      </c>
      <c r="B47" s="25" t="s">
        <v>63</v>
      </c>
      <c r="C47" s="25">
        <f t="shared" si="4"/>
        <v>0.82</v>
      </c>
      <c r="D47" s="32"/>
      <c r="E47" s="25"/>
      <c r="F47" s="25"/>
      <c r="G47" s="25"/>
      <c r="H47" s="25">
        <v>82</v>
      </c>
      <c r="I47" s="25">
        <v>0.82</v>
      </c>
      <c r="J47" s="25"/>
      <c r="K47" s="25"/>
      <c r="L47" s="25" t="s">
        <v>39</v>
      </c>
    </row>
    <row r="48" s="8" customFormat="1" ht="21" customHeight="1" spans="1:12">
      <c r="A48" s="25">
        <v>38</v>
      </c>
      <c r="B48" s="25" t="s">
        <v>64</v>
      </c>
      <c r="C48" s="25">
        <f t="shared" si="4"/>
        <v>0.7</v>
      </c>
      <c r="D48" s="32"/>
      <c r="E48" s="25"/>
      <c r="F48" s="25"/>
      <c r="G48" s="25"/>
      <c r="H48" s="25">
        <v>70</v>
      </c>
      <c r="I48" s="25">
        <v>0.7</v>
      </c>
      <c r="J48" s="25"/>
      <c r="K48" s="25"/>
      <c r="L48" s="25" t="s">
        <v>39</v>
      </c>
    </row>
    <row r="49" s="8" customFormat="1" ht="21" customHeight="1" spans="1:12">
      <c r="A49" s="25">
        <v>39</v>
      </c>
      <c r="B49" s="25" t="s">
        <v>65</v>
      </c>
      <c r="C49" s="25">
        <f t="shared" si="4"/>
        <v>1.15</v>
      </c>
      <c r="D49" s="32"/>
      <c r="E49" s="25"/>
      <c r="F49" s="25"/>
      <c r="G49" s="25"/>
      <c r="H49" s="25">
        <v>115</v>
      </c>
      <c r="I49" s="25">
        <v>1.15</v>
      </c>
      <c r="J49" s="25"/>
      <c r="K49" s="25"/>
      <c r="L49" s="25" t="s">
        <v>39</v>
      </c>
    </row>
    <row r="50" s="8" customFormat="1" ht="21" customHeight="1" spans="1:12">
      <c r="A50" s="25">
        <v>40</v>
      </c>
      <c r="B50" s="25" t="s">
        <v>66</v>
      </c>
      <c r="C50" s="25">
        <f t="shared" si="4"/>
        <v>0.32</v>
      </c>
      <c r="D50" s="32"/>
      <c r="E50" s="25"/>
      <c r="F50" s="25"/>
      <c r="G50" s="25"/>
      <c r="H50" s="25">
        <v>32</v>
      </c>
      <c r="I50" s="25">
        <v>0.32</v>
      </c>
      <c r="J50" s="25"/>
      <c r="K50" s="25"/>
      <c r="L50" s="25" t="s">
        <v>39</v>
      </c>
    </row>
    <row r="51" s="8" customFormat="1" ht="21" customHeight="1" spans="1:12">
      <c r="A51" s="25">
        <v>41</v>
      </c>
      <c r="B51" s="25" t="s">
        <v>67</v>
      </c>
      <c r="C51" s="25">
        <f t="shared" si="4"/>
        <v>0.42</v>
      </c>
      <c r="D51" s="25"/>
      <c r="E51" s="25"/>
      <c r="F51" s="25"/>
      <c r="G51" s="25"/>
      <c r="H51" s="25">
        <v>42</v>
      </c>
      <c r="I51" s="25">
        <v>0.42</v>
      </c>
      <c r="J51" s="25"/>
      <c r="K51" s="25"/>
      <c r="L51" s="25" t="s">
        <v>39</v>
      </c>
    </row>
    <row r="52" s="8" customFormat="1" ht="21" customHeight="1" spans="1:12">
      <c r="A52" s="25">
        <v>42</v>
      </c>
      <c r="B52" s="25" t="s">
        <v>68</v>
      </c>
      <c r="C52" s="25">
        <f t="shared" si="4"/>
        <v>1.02</v>
      </c>
      <c r="D52" s="25"/>
      <c r="E52" s="25"/>
      <c r="F52" s="25"/>
      <c r="G52" s="25"/>
      <c r="H52" s="25">
        <v>102</v>
      </c>
      <c r="I52" s="25">
        <v>1.02</v>
      </c>
      <c r="J52" s="25"/>
      <c r="K52" s="25"/>
      <c r="L52" s="25" t="s">
        <v>39</v>
      </c>
    </row>
    <row r="53" s="8" customFormat="1" ht="21" customHeight="1" spans="1:12">
      <c r="A53" s="25">
        <v>43</v>
      </c>
      <c r="B53" s="25" t="s">
        <v>69</v>
      </c>
      <c r="C53" s="25">
        <f t="shared" si="4"/>
        <v>1.63</v>
      </c>
      <c r="D53" s="25"/>
      <c r="E53" s="25"/>
      <c r="F53" s="25"/>
      <c r="G53" s="25"/>
      <c r="H53" s="25">
        <v>163</v>
      </c>
      <c r="I53" s="25">
        <v>1.63</v>
      </c>
      <c r="J53" s="25"/>
      <c r="K53" s="25"/>
      <c r="L53" s="25" t="s">
        <v>39</v>
      </c>
    </row>
    <row r="54" s="8" customFormat="1" ht="21" customHeight="1" spans="1:12">
      <c r="A54" s="25">
        <v>44</v>
      </c>
      <c r="B54" s="25" t="s">
        <v>70</v>
      </c>
      <c r="C54" s="25">
        <f t="shared" si="4"/>
        <v>0.8</v>
      </c>
      <c r="D54" s="25"/>
      <c r="E54" s="25"/>
      <c r="F54" s="25"/>
      <c r="G54" s="25"/>
      <c r="H54" s="25">
        <v>80</v>
      </c>
      <c r="I54" s="25">
        <v>0.8</v>
      </c>
      <c r="J54" s="25"/>
      <c r="K54" s="25"/>
      <c r="L54" s="25" t="s">
        <v>39</v>
      </c>
    </row>
    <row r="55" s="8" customFormat="1" ht="21" customHeight="1" spans="1:12">
      <c r="A55" s="33" t="s">
        <v>71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="6" customFormat="1" ht="21" customHeight="1" spans="1:12">
      <c r="A56" s="35" t="s">
        <v>18</v>
      </c>
      <c r="B56" s="35"/>
      <c r="C56" s="35">
        <f>E56+G56+I56</f>
        <v>3.16</v>
      </c>
      <c r="D56" s="35"/>
      <c r="E56" s="35"/>
      <c r="F56" s="35"/>
      <c r="G56" s="35"/>
      <c r="H56" s="35">
        <f>SUM(H57:H58)</f>
        <v>316</v>
      </c>
      <c r="I56" s="35">
        <f>SUM(I57:I58)</f>
        <v>3.16</v>
      </c>
      <c r="J56" s="35"/>
      <c r="K56" s="35"/>
      <c r="L56" s="35"/>
    </row>
    <row r="57" s="6" customFormat="1" ht="21" customHeight="1" spans="1:12">
      <c r="A57" s="25">
        <v>45</v>
      </c>
      <c r="B57" s="25" t="s">
        <v>72</v>
      </c>
      <c r="C57" s="25">
        <f>E57+G57+I57</f>
        <v>2.35</v>
      </c>
      <c r="D57" s="35"/>
      <c r="E57" s="35"/>
      <c r="F57" s="35"/>
      <c r="G57" s="35"/>
      <c r="H57" s="25">
        <v>235</v>
      </c>
      <c r="I57" s="25">
        <v>2.35</v>
      </c>
      <c r="J57" s="35"/>
      <c r="K57" s="35"/>
      <c r="L57" s="25" t="s">
        <v>39</v>
      </c>
    </row>
    <row r="58" s="10" customFormat="1" ht="21" customHeight="1" spans="1:12">
      <c r="A58" s="25">
        <v>46</v>
      </c>
      <c r="B58" s="25" t="s">
        <v>73</v>
      </c>
      <c r="C58" s="25">
        <f>E58+G58+I58</f>
        <v>0.81</v>
      </c>
      <c r="D58" s="25"/>
      <c r="E58" s="25"/>
      <c r="F58" s="25"/>
      <c r="G58" s="25"/>
      <c r="H58" s="25">
        <v>81</v>
      </c>
      <c r="I58" s="25">
        <v>0.81</v>
      </c>
      <c r="J58" s="25"/>
      <c r="K58" s="25"/>
      <c r="L58" s="25" t="s">
        <v>39</v>
      </c>
    </row>
    <row r="59" s="8" customFormat="1" ht="21" customHeight="1" spans="1:12">
      <c r="A59" s="33" t="s">
        <v>74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="6" customFormat="1" ht="21" customHeight="1" spans="1:12">
      <c r="A60" s="37" t="s">
        <v>18</v>
      </c>
      <c r="B60" s="37"/>
      <c r="C60" s="37">
        <f>E60+G60+I60+K60</f>
        <v>1.1934</v>
      </c>
      <c r="D60" s="37"/>
      <c r="E60" s="37"/>
      <c r="F60" s="37">
        <f>SUM(F61:F62)</f>
        <v>3978</v>
      </c>
      <c r="G60" s="37">
        <f>SUM(G61:G62)</f>
        <v>1.1934</v>
      </c>
      <c r="H60" s="37"/>
      <c r="I60" s="37"/>
      <c r="J60" s="37"/>
      <c r="K60" s="37"/>
      <c r="L60" s="37"/>
    </row>
    <row r="61" s="6" customFormat="1" ht="21" customHeight="1" spans="1:12">
      <c r="A61" s="36">
        <v>47</v>
      </c>
      <c r="B61" s="36" t="s">
        <v>75</v>
      </c>
      <c r="C61" s="36">
        <f>E61+G61+I61+K61</f>
        <v>0.8196</v>
      </c>
      <c r="D61" s="37"/>
      <c r="E61" s="37"/>
      <c r="F61" s="36">
        <v>2732</v>
      </c>
      <c r="G61" s="36">
        <f>F61*3/10000</f>
        <v>0.8196</v>
      </c>
      <c r="H61" s="37"/>
      <c r="I61" s="37"/>
      <c r="J61" s="37"/>
      <c r="K61" s="37"/>
      <c r="L61" s="36" t="s">
        <v>34</v>
      </c>
    </row>
    <row r="62" s="8" customFormat="1" ht="21" customHeight="1" spans="1:12">
      <c r="A62" s="36">
        <v>48</v>
      </c>
      <c r="B62" s="36" t="s">
        <v>76</v>
      </c>
      <c r="C62" s="36">
        <f>E62+G62+I62+K62</f>
        <v>0.3738</v>
      </c>
      <c r="D62" s="36"/>
      <c r="E62" s="36"/>
      <c r="F62" s="36">
        <v>1246</v>
      </c>
      <c r="G62" s="36">
        <f>F62*3/10000</f>
        <v>0.3738</v>
      </c>
      <c r="H62" s="36"/>
      <c r="I62" s="36"/>
      <c r="J62" s="36"/>
      <c r="K62" s="36"/>
      <c r="L62" s="36" t="s">
        <v>34</v>
      </c>
    </row>
    <row r="63" s="8" customFormat="1" ht="21" customHeight="1" spans="1:12">
      <c r="A63" s="33" t="s">
        <v>77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="6" customFormat="1" ht="21" customHeight="1" spans="1:12">
      <c r="A64" s="37" t="s">
        <v>18</v>
      </c>
      <c r="B64" s="37"/>
      <c r="C64" s="37">
        <v>2</v>
      </c>
      <c r="D64" s="37">
        <v>200</v>
      </c>
      <c r="E64" s="37">
        <v>2</v>
      </c>
      <c r="F64" s="37"/>
      <c r="G64" s="37"/>
      <c r="H64" s="37"/>
      <c r="I64" s="37"/>
      <c r="J64" s="37"/>
      <c r="K64" s="37"/>
      <c r="L64" s="37"/>
    </row>
    <row r="65" s="8" customFormat="1" ht="21" customHeight="1" spans="1:12">
      <c r="A65" s="36">
        <v>49</v>
      </c>
      <c r="B65" s="36" t="s">
        <v>78</v>
      </c>
      <c r="C65" s="36">
        <v>2</v>
      </c>
      <c r="D65" s="36">
        <v>200</v>
      </c>
      <c r="E65" s="36">
        <v>2</v>
      </c>
      <c r="F65" s="36"/>
      <c r="G65" s="36"/>
      <c r="H65" s="36"/>
      <c r="I65" s="36"/>
      <c r="J65" s="36"/>
      <c r="K65" s="36"/>
      <c r="L65" s="36" t="s">
        <v>79</v>
      </c>
    </row>
    <row r="66" s="8" customFormat="1" ht="21" customHeight="1" spans="1:12">
      <c r="A66" s="33" t="s">
        <v>80</v>
      </c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</row>
    <row r="67" s="6" customFormat="1" ht="21" customHeight="1" spans="1:12">
      <c r="A67" s="37" t="s">
        <v>18</v>
      </c>
      <c r="B67" s="37"/>
      <c r="C67" s="35">
        <v>0.73</v>
      </c>
      <c r="D67" s="35">
        <v>73</v>
      </c>
      <c r="E67" s="35">
        <v>0.73</v>
      </c>
      <c r="F67" s="37"/>
      <c r="G67" s="37"/>
      <c r="H67" s="37"/>
      <c r="I67" s="37"/>
      <c r="J67" s="37"/>
      <c r="K67" s="37"/>
      <c r="L67" s="37"/>
    </row>
    <row r="68" s="8" customFormat="1" ht="21" customHeight="1" spans="1:12">
      <c r="A68" s="25">
        <v>50</v>
      </c>
      <c r="B68" s="38" t="s">
        <v>81</v>
      </c>
      <c r="C68" s="25">
        <v>0.73</v>
      </c>
      <c r="D68" s="25">
        <v>73</v>
      </c>
      <c r="E68" s="25">
        <v>0.73</v>
      </c>
      <c r="F68" s="25"/>
      <c r="G68" s="25"/>
      <c r="H68" s="25"/>
      <c r="I68" s="25"/>
      <c r="J68" s="25"/>
      <c r="K68" s="25"/>
      <c r="L68" s="36" t="s">
        <v>82</v>
      </c>
    </row>
  </sheetData>
  <mergeCells count="20">
    <mergeCell ref="A2:L2"/>
    <mergeCell ref="D3:E3"/>
    <mergeCell ref="F3:I3"/>
    <mergeCell ref="J3:K3"/>
    <mergeCell ref="F4:G4"/>
    <mergeCell ref="H4:I4"/>
    <mergeCell ref="A7:L7"/>
    <mergeCell ref="A38:L38"/>
    <mergeCell ref="A55:L55"/>
    <mergeCell ref="A59:L59"/>
    <mergeCell ref="A63:L63"/>
    <mergeCell ref="A66:L66"/>
    <mergeCell ref="A3:A5"/>
    <mergeCell ref="B3:B5"/>
    <mergeCell ref="C3:C5"/>
    <mergeCell ref="D4:D5"/>
    <mergeCell ref="E4:E5"/>
    <mergeCell ref="J4:J5"/>
    <mergeCell ref="K4:K5"/>
    <mergeCell ref="L3:L4"/>
  </mergeCells>
  <pageMargins left="0.66875" right="0.118055555555556" top="0.629861111111111" bottom="0.2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潘Amy</cp:lastModifiedBy>
  <dcterms:created xsi:type="dcterms:W3CDTF">2013-01-19T02:50:00Z</dcterms:created>
  <cp:lastPrinted>2022-11-24T18:34:00Z</cp:lastPrinted>
  <dcterms:modified xsi:type="dcterms:W3CDTF">2025-11-11T00:44:22Z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1E814FEA44B24CD7AD01175982C6280C_13</vt:lpwstr>
  </property>
  <property fmtid="{D5CDD505-2E9C-101B-9397-08002B2CF9AE}" pid="3" name="KSOProductBuildVer">
    <vt:lpwstr>2052-12.1.0.23542</vt:lpwstr>
  </property>
</Properties>
</file>