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表1项目申报资金审核情况表" sheetId="2" r:id="rId1"/>
    <sheet name="附表1项目资料审核明细表" sheetId="1" state="hidden" r:id="rId2"/>
    <sheet name="附表3项目申报资金审核明细表-佑安托育" sheetId="3" state="hidden" r:id="rId3"/>
    <sheet name="附表2项目资料审核情况表 " sheetId="10" state="hidden" r:id="rId4"/>
    <sheet name="备查表" sheetId="9" state="hidden" r:id="rId5"/>
    <sheet name="Sheet1" sheetId="11" state="hidden" r:id="rId6"/>
    <sheet name="Sheet2" sheetId="12" state="hidden" r:id="rId7"/>
  </sheets>
  <definedNames>
    <definedName name="_xlnm._FilterDatabase" localSheetId="3" hidden="1">'附表2项目资料审核情况表 '!$A$5:$L$22</definedName>
    <definedName name="_xlnm.Print_Area" localSheetId="0">附表1项目申报资金审核情况表!$A$1:$D$20</definedName>
    <definedName name="_xlnm.Print_Area" localSheetId="3">'附表2项目资料审核情况表 '!$A$1:$L$22</definedName>
    <definedName name="_xlnm.Print_Titles" localSheetId="0">附表1项目申报资金审核情况表!$1:$3</definedName>
    <definedName name="_xlnm.Print_Titles" localSheetId="3">'附表2项目资料审核情况表 '!$1:$5</definedName>
  </definedNames>
  <calcPr calcId="144525"/>
</workbook>
</file>

<file path=xl/sharedStrings.xml><?xml version="1.0" encoding="utf-8"?>
<sst xmlns="http://schemas.openxmlformats.org/spreadsheetml/2006/main" count="551" uniqueCount="108">
  <si>
    <t>2024年促消费奖补拟补贴资金明细</t>
  </si>
  <si>
    <t>序号</t>
  </si>
  <si>
    <t>申报主体名称</t>
  </si>
  <si>
    <t>补贴类别</t>
  </si>
  <si>
    <t>拟补贴资金</t>
  </si>
  <si>
    <t>宁夏德瑞通商贸有限公司</t>
  </si>
  <si>
    <t>支持企业自主促销</t>
  </si>
  <si>
    <t>宁夏中翼通商贸有限公司</t>
  </si>
  <si>
    <t>支持企业扩容提质</t>
  </si>
  <si>
    <t>宁夏智慧商贸有限公司</t>
  </si>
  <si>
    <t>中卫市鲜野水果超市</t>
  </si>
  <si>
    <t>中卫市鲜野水果超市中医院店</t>
  </si>
  <si>
    <t>中卫市鸿盛超市</t>
  </si>
  <si>
    <t>中卫市味鼎尚食品店</t>
  </si>
  <si>
    <t>中卫市上佳香山宴礼宴中心</t>
  </si>
  <si>
    <t>中卫市十里香私房餐馆</t>
  </si>
  <si>
    <t>中卫市大悦购超市</t>
  </si>
  <si>
    <t>宁夏隆迈餐饮管理有限公司</t>
  </si>
  <si>
    <t>宁夏芯联云数字科技有限公司</t>
  </si>
  <si>
    <t>支持电商产业发展</t>
  </si>
  <si>
    <t>中卫市丽惠生活超市</t>
  </si>
  <si>
    <t>中卫市丽惠生活超市万达店</t>
  </si>
  <si>
    <t>中卫市餐饮饭店业协会</t>
  </si>
  <si>
    <t>支持壮大服务消费</t>
  </si>
  <si>
    <t>合计</t>
  </si>
  <si>
    <t xml:space="preserve">项目资料审核明细表                    </t>
  </si>
  <si>
    <t>单位名称：中卫市沙坡头区工业信息化和商务局</t>
  </si>
  <si>
    <t>附表1</t>
  </si>
  <si>
    <t>申报资料名称</t>
  </si>
  <si>
    <t>资料申报情况，有（√）无（×）</t>
  </si>
  <si>
    <t>备注</t>
  </si>
  <si>
    <t>宁夏佑安（新墩）托育服务有限责任公司</t>
  </si>
  <si>
    <t>中卫市鑫墩再生资源回收利用有限公司</t>
  </si>
  <si>
    <t>宁夏元盛达家政服务有限公司</t>
  </si>
  <si>
    <t>宁夏可为体育运动有限责任公司</t>
  </si>
  <si>
    <t>中卫市鑫沙建设有限公司</t>
  </si>
  <si>
    <t>项目申报表《城市一刻钟便民生活圈项目申报表（区填报）》和《城市一刻钟便民生活圈拟建设项目申报表（企业填报）》</t>
  </si>
  <si>
    <t>√</t>
  </si>
  <si>
    <t>项目新建或改造提升实施方案和绩效目标</t>
  </si>
  <si>
    <t>年度财务审计报告</t>
  </si>
  <si>
    <t>实施项目发票资料</t>
  </si>
  <si>
    <t>×</t>
  </si>
  <si>
    <t>佑安托育采购体育用品及器材、厨具及用品发票无明细</t>
  </si>
  <si>
    <t>营业执照副本复印件、组织机构代码证复印件（加盖公章）</t>
  </si>
  <si>
    <t>未非法定平台</t>
  </si>
  <si>
    <t>网点门头、室内外全景等重点场所能展示项目建设及运营情况彩色照片3至5张。</t>
  </si>
  <si>
    <t>土地使用权或租赁权证明材料复印件（租用期不得少于3年）,租用双方法人或运营管理机构负责人身份证复印件</t>
  </si>
  <si>
    <t>再生资源无租用双发法人身份证复印件（仓储服务合同）;鑫沙建设无相关资料</t>
  </si>
  <si>
    <t>申报项目投资计划表及已经产生的有效投资票据复印件</t>
  </si>
  <si>
    <t>项目单位对申报材料真实性合法性承诺书</t>
  </si>
  <si>
    <t>项目单位对申报项目业态三年内不变更的承诺书</t>
  </si>
  <si>
    <t>项目申报资金审核明细表</t>
  </si>
  <si>
    <t>附表2-1</t>
  </si>
  <si>
    <r>
      <rPr>
        <b/>
        <sz val="11"/>
        <color theme="1"/>
        <rFont val="宋体"/>
        <charset val="134"/>
      </rPr>
      <t>单位名称：中卫市沙坡头区工业信息化和商务局</t>
    </r>
  </si>
  <si>
    <t>单位：元</t>
  </si>
  <si>
    <r>
      <rPr>
        <b/>
        <sz val="10"/>
        <color theme="1"/>
        <rFont val="宋体"/>
        <charset val="134"/>
      </rPr>
      <t>序号</t>
    </r>
  </si>
  <si>
    <t>申报企业</t>
  </si>
  <si>
    <r>
      <rPr>
        <b/>
        <sz val="10"/>
        <color theme="1"/>
        <rFont val="宋体"/>
        <charset val="134"/>
      </rPr>
      <t>便民圈分类</t>
    </r>
  </si>
  <si>
    <r>
      <rPr>
        <b/>
        <sz val="10"/>
        <color theme="1"/>
        <rFont val="宋体"/>
        <charset val="134"/>
      </rPr>
      <t>投资金额</t>
    </r>
  </si>
  <si>
    <r>
      <rPr>
        <b/>
        <sz val="10"/>
        <color theme="1"/>
        <rFont val="宋体"/>
        <charset val="134"/>
      </rPr>
      <t>申请奖补资金</t>
    </r>
  </si>
  <si>
    <t>适用于奖补范围</t>
  </si>
  <si>
    <t>合同签订情况</t>
  </si>
  <si>
    <t>审核发票金额</t>
  </si>
  <si>
    <r>
      <rPr>
        <b/>
        <sz val="10"/>
        <color theme="1"/>
        <rFont val="Arial Narrow"/>
        <charset val="134"/>
      </rPr>
      <t>2023</t>
    </r>
    <r>
      <rPr>
        <b/>
        <sz val="10"/>
        <color theme="1"/>
        <rFont val="宋体"/>
        <charset val="134"/>
      </rPr>
      <t>年</t>
    </r>
    <r>
      <rPr>
        <b/>
        <sz val="10"/>
        <color theme="1"/>
        <rFont val="Arial Narrow"/>
        <charset val="134"/>
      </rPr>
      <t>9</t>
    </r>
    <r>
      <rPr>
        <b/>
        <sz val="10"/>
        <color theme="1"/>
        <rFont val="宋体"/>
        <charset val="134"/>
      </rPr>
      <t>月</t>
    </r>
    <r>
      <rPr>
        <b/>
        <sz val="10"/>
        <color theme="1"/>
        <rFont val="Arial Narrow"/>
        <charset val="134"/>
      </rPr>
      <t>-2024</t>
    </r>
    <r>
      <rPr>
        <b/>
        <sz val="10"/>
        <color theme="1"/>
        <rFont val="宋体"/>
        <charset val="134"/>
      </rPr>
      <t>年</t>
    </r>
    <r>
      <rPr>
        <b/>
        <sz val="10"/>
        <color theme="1"/>
        <rFont val="Arial Narrow"/>
        <charset val="134"/>
      </rPr>
      <t>12</t>
    </r>
    <r>
      <rPr>
        <b/>
        <sz val="10"/>
        <color theme="1"/>
        <rFont val="宋体"/>
        <charset val="134"/>
      </rPr>
      <t>月发票金额</t>
    </r>
  </si>
  <si>
    <t>审核支付金额</t>
  </si>
  <si>
    <t>应补贴金额</t>
  </si>
  <si>
    <t>类公益性</t>
  </si>
  <si>
    <t>便民生活圈内新建或新引入的养老服务、家政服务、幼儿托管等类公益性业态独立门店，每个生活圈业态择优扶持1个门店，按照实际投资额30%的标准进行补助，补助最高不超过8万元。</t>
  </si>
  <si>
    <t>装饰装修合同、购货合同</t>
  </si>
  <si>
    <t>备注：1、装饰装修合同不完整，未见签字盖章页面,无法确定合同签订日期及真实性。</t>
  </si>
  <si>
    <t xml:space="preserve">           2、预算报价表与合同金额差异较大。</t>
  </si>
  <si>
    <t xml:space="preserve">  3、签订购货合同，无公章，骑缝章不连续，合同真实性无法确定</t>
  </si>
  <si>
    <t xml:space="preserve">           4、购货合同开具发票无明细，与合同明细无法对应。</t>
  </si>
  <si>
    <t xml:space="preserve">附表2                            </t>
  </si>
  <si>
    <t xml:space="preserve">项目资料审核情况表  </t>
  </si>
  <si>
    <t>单位：万元</t>
  </si>
  <si>
    <t>申请类别</t>
  </si>
  <si>
    <t>申请金额
（万元）</t>
  </si>
  <si>
    <t>申报资料完整性审核情况</t>
  </si>
  <si>
    <t>项目申报表《中卫市沙坡头区2024年促消费奖补资金申请表》和《承诺书》</t>
  </si>
  <si>
    <t>营业执照复印件</t>
  </si>
  <si>
    <t>无生产安全事故证明</t>
  </si>
  <si>
    <t>法人和非法人组织公共信用报告</t>
  </si>
  <si>
    <t>纳税申报表及相关资料</t>
  </si>
  <si>
    <t>年销售额及增速其他证明</t>
  </si>
  <si>
    <t>活动资金投入证明或开展相关活动的档案</t>
  </si>
  <si>
    <t>活动销售额证明</t>
  </si>
  <si>
    <t>有</t>
  </si>
  <si>
    <t>无</t>
  </si>
  <si>
    <t>店名</t>
  </si>
  <si>
    <t>十里香滩羊手抓管（长城东街店）天财商龙餐饮管理系统</t>
  </si>
  <si>
    <t>十里香私饭菜长城东街一店哗啦啦O2O餐饮系统</t>
  </si>
  <si>
    <t>肯德基中卫万达KFC店</t>
  </si>
  <si>
    <t>肯德基沙坡头店</t>
  </si>
  <si>
    <t>肯德基中山街店</t>
  </si>
  <si>
    <t>肯德基沙湖店</t>
  </si>
  <si>
    <t>申报数量</t>
  </si>
  <si>
    <t>申报类别</t>
  </si>
  <si>
    <t>申报金额</t>
  </si>
  <si>
    <t>小计</t>
  </si>
  <si>
    <t>申报单位名称</t>
  </si>
  <si>
    <t>申报项目投资</t>
  </si>
  <si>
    <t>审核后投资</t>
  </si>
  <si>
    <t>审核后奖补资金</t>
  </si>
  <si>
    <t>支持企业
自主促销</t>
  </si>
  <si>
    <t>支持企业
扩容提质</t>
  </si>
  <si>
    <t>支持电商
产业发展</t>
  </si>
  <si>
    <t>支持壮大
服务消费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</si>
</sst>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00"/>
    <numFmt numFmtId="178" formatCode="0.00_ "/>
    <numFmt numFmtId="179" formatCode="#,##0.00_ "/>
  </numFmts>
  <fonts count="43">
    <font>
      <sz val="11"/>
      <color theme="1"/>
      <name val="等线"/>
      <charset val="134"/>
      <scheme val="minor"/>
    </font>
    <font>
      <b/>
      <sz val="9"/>
      <color rgb="FF000000"/>
      <name val="宋体"/>
      <charset val="134"/>
    </font>
    <font>
      <sz val="9"/>
      <color rgb="FF000000"/>
      <name val="Arial Narrow"/>
      <charset val="134"/>
    </font>
    <font>
      <sz val="9"/>
      <color rgb="FF000000"/>
      <name val="宋体"/>
      <charset val="134"/>
    </font>
    <font>
      <b/>
      <sz val="9"/>
      <color rgb="FF000000"/>
      <name val="Arial Narrow"/>
      <charset val="134"/>
    </font>
    <font>
      <b/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b/>
      <sz val="10"/>
      <color theme="1"/>
      <name val="Arial Narrow"/>
      <charset val="134"/>
    </font>
    <font>
      <sz val="11"/>
      <color theme="1"/>
      <name val="Arial Narrow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sz val="10"/>
      <color theme="1"/>
      <name val="Arial Narrow"/>
      <charset val="134"/>
    </font>
    <font>
      <b/>
      <sz val="11"/>
      <color theme="1"/>
      <name val="宋体"/>
      <charset val="134"/>
    </font>
    <font>
      <sz val="20"/>
      <color theme="1"/>
      <name val="宋体"/>
      <charset val="134"/>
    </font>
    <font>
      <b/>
      <sz val="10"/>
      <name val="Arial Narrow"/>
      <charset val="134"/>
    </font>
    <font>
      <sz val="11"/>
      <name val="Arial Narrow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Arial Narrow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name val="Arial Narrow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 style="dotted">
        <color auto="1"/>
      </right>
      <top style="thick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ck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ck">
        <color auto="1"/>
      </bottom>
      <diagonal/>
    </border>
    <border>
      <left style="dotted">
        <color auto="1"/>
      </left>
      <right/>
      <top style="thick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thick">
        <color auto="1"/>
      </bottom>
      <diagonal/>
    </border>
    <border>
      <left/>
      <right style="dotted">
        <color rgb="FF000000"/>
      </right>
      <top style="thick">
        <color rgb="FF000000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23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26" applyNumberFormat="0" applyAlignment="0" applyProtection="0">
      <alignment vertical="center"/>
    </xf>
    <xf numFmtId="0" fontId="33" fillId="5" borderId="27" applyNumberFormat="0" applyAlignment="0" applyProtection="0">
      <alignment vertical="center"/>
    </xf>
    <xf numFmtId="0" fontId="34" fillId="5" borderId="26" applyNumberFormat="0" applyAlignment="0" applyProtection="0">
      <alignment vertical="center"/>
    </xf>
    <xf numFmtId="0" fontId="35" fillId="6" borderId="28" applyNumberFormat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</cellStyleXfs>
  <cellXfs count="133">
    <xf numFmtId="0" fontId="0" fillId="0" borderId="0" xfId="0"/>
    <xf numFmtId="176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3" fontId="2" fillId="0" borderId="7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176" fontId="1" fillId="0" borderId="10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0" fillId="0" borderId="0" xfId="0" applyFill="1"/>
    <xf numFmtId="0" fontId="5" fillId="0" borderId="0" xfId="0" applyFont="1"/>
    <xf numFmtId="0" fontId="5" fillId="0" borderId="0" xfId="0" applyFont="1" applyFill="1"/>
    <xf numFmtId="0" fontId="0" fillId="0" borderId="0" xfId="0" applyFont="1"/>
    <xf numFmtId="0" fontId="1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13" xfId="0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13" xfId="0" applyFont="1" applyBorder="1" applyAlignment="1">
      <alignment horizontal="right"/>
    </xf>
    <xf numFmtId="0" fontId="3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" fontId="1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4" fontId="3" fillId="0" borderId="16" xfId="0" applyNumberFormat="1" applyFont="1" applyFill="1" applyBorder="1" applyAlignment="1">
      <alignment horizontal="center"/>
    </xf>
    <xf numFmtId="4" fontId="3" fillId="0" borderId="16" xfId="0" applyNumberFormat="1" applyFont="1" applyBorder="1" applyAlignment="1">
      <alignment horizontal="center"/>
    </xf>
    <xf numFmtId="4" fontId="2" fillId="0" borderId="16" xfId="0" applyNumberFormat="1" applyFont="1" applyBorder="1" applyAlignment="1">
      <alignment horizontal="center"/>
    </xf>
    <xf numFmtId="4" fontId="1" fillId="0" borderId="16" xfId="0" applyNumberFormat="1" applyFont="1" applyBorder="1" applyAlignment="1">
      <alignment horizontal="center"/>
    </xf>
    <xf numFmtId="4" fontId="4" fillId="0" borderId="11" xfId="0" applyNumberFormat="1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4" fontId="2" fillId="0" borderId="16" xfId="0" applyNumberFormat="1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177" fontId="2" fillId="0" borderId="16" xfId="0" applyNumberFormat="1" applyFont="1" applyFill="1" applyBorder="1" applyAlignment="1">
      <alignment horizontal="right"/>
    </xf>
    <xf numFmtId="177" fontId="2" fillId="0" borderId="16" xfId="0" applyNumberFormat="1" applyFont="1" applyBorder="1" applyAlignment="1">
      <alignment horizontal="right"/>
    </xf>
    <xf numFmtId="177" fontId="4" fillId="0" borderId="16" xfId="0" applyNumberFormat="1" applyFont="1" applyBorder="1" applyAlignment="1">
      <alignment horizontal="right"/>
    </xf>
    <xf numFmtId="177" fontId="4" fillId="0" borderId="11" xfId="0" applyNumberFormat="1" applyFont="1" applyBorder="1" applyAlignment="1">
      <alignment horizontal="right"/>
    </xf>
    <xf numFmtId="0" fontId="5" fillId="2" borderId="0" xfId="0" applyFont="1" applyFill="1"/>
    <xf numFmtId="57" fontId="0" fillId="0" borderId="0" xfId="0" applyNumberFormat="1"/>
    <xf numFmtId="178" fontId="0" fillId="0" borderId="0" xfId="0" applyNumberFormat="1"/>
    <xf numFmtId="57" fontId="5" fillId="2" borderId="0" xfId="0" applyNumberFormat="1" applyFont="1" applyFill="1"/>
    <xf numFmtId="178" fontId="5" fillId="2" borderId="0" xfId="0" applyNumberFormat="1" applyFont="1" applyFill="1"/>
    <xf numFmtId="43" fontId="0" fillId="0" borderId="0" xfId="0" applyNumberFormat="1"/>
    <xf numFmtId="0" fontId="6" fillId="0" borderId="0" xfId="0" applyFont="1" applyAlignment="1">
      <alignment horizontal="left" vertical="center"/>
    </xf>
    <xf numFmtId="43" fontId="6" fillId="0" borderId="0" xfId="0" applyNumberFormat="1" applyFont="1" applyAlignment="1">
      <alignment horizontal="left" vertical="center"/>
    </xf>
    <xf numFmtId="0" fontId="7" fillId="0" borderId="0" xfId="0" applyFont="1" applyBorder="1" applyAlignment="1">
      <alignment horizontal="center"/>
    </xf>
    <xf numFmtId="43" fontId="7" fillId="0" borderId="0" xfId="0" applyNumberFormat="1" applyFont="1" applyBorder="1" applyAlignment="1">
      <alignment horizontal="center"/>
    </xf>
    <xf numFmtId="0" fontId="8" fillId="0" borderId="17" xfId="0" applyFont="1" applyBorder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wrapText="1"/>
    </xf>
    <xf numFmtId="43" fontId="9" fillId="0" borderId="0" xfId="0" applyNumberFormat="1" applyFont="1"/>
    <xf numFmtId="0" fontId="10" fillId="0" borderId="18" xfId="0" applyFont="1" applyBorder="1" applyAlignment="1">
      <alignment horizontal="center" vertical="center"/>
    </xf>
    <xf numFmtId="43" fontId="10" fillId="0" borderId="18" xfId="0" applyNumberFormat="1" applyFont="1" applyBorder="1" applyAlignment="1">
      <alignment horizontal="center" vertical="center" wrapText="1"/>
    </xf>
    <xf numFmtId="43" fontId="10" fillId="0" borderId="18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11" fillId="0" borderId="0" xfId="0" applyFont="1"/>
    <xf numFmtId="0" fontId="9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2" fillId="0" borderId="0" xfId="0" applyFont="1"/>
    <xf numFmtId="0" fontId="8" fillId="0" borderId="17" xfId="0" applyFont="1" applyBorder="1" applyAlignment="1">
      <alignment horizontal="left"/>
    </xf>
    <xf numFmtId="0" fontId="8" fillId="0" borderId="18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43" fontId="13" fillId="0" borderId="18" xfId="1" applyFont="1" applyBorder="1" applyAlignment="1">
      <alignment horizontal="center"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8" fillId="0" borderId="18" xfId="0" applyFont="1" applyBorder="1" applyAlignment="1">
      <alignment horizontal="center" vertical="center" wrapText="1"/>
    </xf>
    <xf numFmtId="43" fontId="13" fillId="0" borderId="18" xfId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6" fillId="0" borderId="18" xfId="0" applyFont="1" applyBorder="1" applyAlignment="1">
      <alignment vertical="center" wrapText="1"/>
    </xf>
    <xf numFmtId="0" fontId="11" fillId="0" borderId="18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right" wrapText="1"/>
    </xf>
    <xf numFmtId="0" fontId="11" fillId="0" borderId="18" xfId="0" applyFont="1" applyBorder="1" applyAlignment="1">
      <alignment vertical="center" wrapText="1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/>
    <xf numFmtId="179" fontId="17" fillId="0" borderId="0" xfId="0" applyNumberFormat="1" applyFont="1" applyFill="1"/>
    <xf numFmtId="0" fontId="18" fillId="0" borderId="18" xfId="0" applyFont="1" applyFill="1" applyBorder="1" applyAlignment="1">
      <alignment horizontal="center"/>
    </xf>
    <xf numFmtId="0" fontId="19" fillId="0" borderId="18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 wrapText="1"/>
    </xf>
    <xf numFmtId="179" fontId="19" fillId="0" borderId="18" xfId="0" applyNumberFormat="1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 wrapText="1"/>
    </xf>
    <xf numFmtId="179" fontId="16" fillId="0" borderId="18" xfId="1" applyNumberFormat="1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 wrapText="1"/>
    </xf>
    <xf numFmtId="179" fontId="23" fillId="0" borderId="18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D20"/>
  <sheetViews>
    <sheetView tabSelected="1" view="pageBreakPreview" zoomScale="85" zoomScaleNormal="70" workbookViewId="0">
      <pane xSplit="2" ySplit="3" topLeftCell="C4" activePane="bottomRight" state="frozen"/>
      <selection/>
      <selection pane="topRight"/>
      <selection pane="bottomLeft"/>
      <selection pane="bottomRight" activeCell="A1" sqref="A1:D20"/>
    </sheetView>
  </sheetViews>
  <sheetFormatPr defaultColWidth="8.91666666666667" defaultRowHeight="14.25" outlineLevelCol="3"/>
  <cols>
    <col min="1" max="1" width="4.58333333333333" style="118" customWidth="1"/>
    <col min="2" max="2" width="41.7583333333333" style="118" customWidth="1"/>
    <col min="3" max="3" width="29.9916666666667" style="118" customWidth="1"/>
    <col min="4" max="4" width="24.85" style="119" customWidth="1"/>
    <col min="5" max="5" width="8.91666666666667" style="118"/>
    <col min="6" max="6" width="10.6666666666667" style="118"/>
    <col min="7" max="16384" width="8.91666666666667" style="118"/>
  </cols>
  <sheetData>
    <row r="1" ht="25.5" spans="1:4">
      <c r="A1" s="120" t="s">
        <v>0</v>
      </c>
      <c r="B1" s="120"/>
      <c r="C1" s="120"/>
      <c r="D1" s="120"/>
    </row>
    <row r="2" s="116" customFormat="1" ht="28.25" customHeight="1" spans="1:4">
      <c r="A2" s="121" t="s">
        <v>1</v>
      </c>
      <c r="B2" s="122" t="s">
        <v>2</v>
      </c>
      <c r="C2" s="122" t="s">
        <v>3</v>
      </c>
      <c r="D2" s="123" t="s">
        <v>4</v>
      </c>
    </row>
    <row r="3" s="116" customFormat="1" ht="28.25" customHeight="1" spans="1:4">
      <c r="A3" s="124"/>
      <c r="B3" s="125"/>
      <c r="C3" s="125"/>
      <c r="D3" s="123"/>
    </row>
    <row r="4" s="117" customFormat="1" ht="34" customHeight="1" spans="1:4">
      <c r="A4" s="126">
        <v>1</v>
      </c>
      <c r="B4" s="127" t="s">
        <v>5</v>
      </c>
      <c r="C4" s="127" t="s">
        <v>6</v>
      </c>
      <c r="D4" s="128">
        <v>1.74</v>
      </c>
    </row>
    <row r="5" s="117" customFormat="1" ht="35" customHeight="1" spans="1:4">
      <c r="A5" s="126">
        <v>2</v>
      </c>
      <c r="B5" s="127" t="s">
        <v>7</v>
      </c>
      <c r="C5" s="127" t="s">
        <v>8</v>
      </c>
      <c r="D5" s="128">
        <v>3</v>
      </c>
    </row>
    <row r="6" s="117" customFormat="1" ht="38" customHeight="1" spans="1:4">
      <c r="A6" s="126">
        <v>3</v>
      </c>
      <c r="B6" s="127" t="s">
        <v>9</v>
      </c>
      <c r="C6" s="127" t="s">
        <v>8</v>
      </c>
      <c r="D6" s="128">
        <v>3</v>
      </c>
    </row>
    <row r="7" s="117" customFormat="1" ht="35" customHeight="1" spans="1:4">
      <c r="A7" s="126">
        <v>4</v>
      </c>
      <c r="B7" s="127" t="s">
        <v>10</v>
      </c>
      <c r="C7" s="127" t="s">
        <v>8</v>
      </c>
      <c r="D7" s="128">
        <v>3</v>
      </c>
    </row>
    <row r="8" s="117" customFormat="1" ht="35" customHeight="1" spans="1:4">
      <c r="A8" s="126">
        <v>5</v>
      </c>
      <c r="B8" s="127" t="s">
        <v>11</v>
      </c>
      <c r="C8" s="127" t="s">
        <v>8</v>
      </c>
      <c r="D8" s="128">
        <v>3</v>
      </c>
    </row>
    <row r="9" s="117" customFormat="1" ht="35" customHeight="1" spans="1:4">
      <c r="A9" s="126">
        <v>6</v>
      </c>
      <c r="B9" s="127" t="s">
        <v>12</v>
      </c>
      <c r="C9" s="127" t="s">
        <v>8</v>
      </c>
      <c r="D9" s="128">
        <v>3</v>
      </c>
    </row>
    <row r="10" s="117" customFormat="1" ht="36" customHeight="1" spans="1:4">
      <c r="A10" s="126">
        <v>7</v>
      </c>
      <c r="B10" s="127" t="s">
        <v>13</v>
      </c>
      <c r="C10" s="127" t="s">
        <v>8</v>
      </c>
      <c r="D10" s="128">
        <v>3</v>
      </c>
    </row>
    <row r="11" s="117" customFormat="1" ht="31" customHeight="1" spans="1:4">
      <c r="A11" s="126">
        <v>8</v>
      </c>
      <c r="B11" s="127" t="s">
        <v>14</v>
      </c>
      <c r="C11" s="127" t="s">
        <v>8</v>
      </c>
      <c r="D11" s="128">
        <v>3</v>
      </c>
    </row>
    <row r="12" s="117" customFormat="1" ht="29" customHeight="1" spans="1:4">
      <c r="A12" s="126">
        <v>9</v>
      </c>
      <c r="B12" s="127" t="s">
        <v>15</v>
      </c>
      <c r="C12" s="127" t="s">
        <v>8</v>
      </c>
      <c r="D12" s="128">
        <v>3</v>
      </c>
    </row>
    <row r="13" s="117" customFormat="1" ht="31" customHeight="1" spans="1:4">
      <c r="A13" s="126">
        <v>10</v>
      </c>
      <c r="B13" s="127" t="s">
        <v>16</v>
      </c>
      <c r="C13" s="127" t="s">
        <v>8</v>
      </c>
      <c r="D13" s="128">
        <v>3</v>
      </c>
    </row>
    <row r="14" s="117" customFormat="1" ht="34" customHeight="1" spans="1:4">
      <c r="A14" s="126">
        <v>11</v>
      </c>
      <c r="B14" s="127" t="s">
        <v>17</v>
      </c>
      <c r="C14" s="127" t="s">
        <v>8</v>
      </c>
      <c r="D14" s="128">
        <v>3</v>
      </c>
    </row>
    <row r="15" s="117" customFormat="1" ht="35" customHeight="1" spans="1:4">
      <c r="A15" s="126">
        <v>12</v>
      </c>
      <c r="B15" s="127" t="s">
        <v>18</v>
      </c>
      <c r="C15" s="127" t="s">
        <v>19</v>
      </c>
      <c r="D15" s="128">
        <v>5</v>
      </c>
    </row>
    <row r="16" s="117" customFormat="1" ht="36" customHeight="1" spans="1:4">
      <c r="A16" s="126">
        <v>13</v>
      </c>
      <c r="B16" s="127" t="s">
        <v>20</v>
      </c>
      <c r="C16" s="127" t="s">
        <v>6</v>
      </c>
      <c r="D16" s="128">
        <v>1.1</v>
      </c>
    </row>
    <row r="17" s="117" customFormat="1" ht="23" customHeight="1" spans="1:4">
      <c r="A17" s="126">
        <v>14</v>
      </c>
      <c r="B17" s="127" t="s">
        <v>21</v>
      </c>
      <c r="C17" s="127" t="s">
        <v>6</v>
      </c>
      <c r="D17" s="128">
        <v>1</v>
      </c>
    </row>
    <row r="18" s="117" customFormat="1" ht="30" customHeight="1" spans="1:4">
      <c r="A18" s="126"/>
      <c r="B18" s="127"/>
      <c r="C18" s="127" t="s">
        <v>6</v>
      </c>
      <c r="D18" s="128">
        <v>1.2</v>
      </c>
    </row>
    <row r="19" s="117" customFormat="1" ht="32" customHeight="1" spans="1:4">
      <c r="A19" s="126">
        <v>15</v>
      </c>
      <c r="B19" s="127" t="s">
        <v>22</v>
      </c>
      <c r="C19" s="127" t="s">
        <v>23</v>
      </c>
      <c r="D19" s="128">
        <v>2</v>
      </c>
    </row>
    <row r="20" s="117" customFormat="1" ht="30.65" customHeight="1" spans="1:4">
      <c r="A20" s="129"/>
      <c r="B20" s="130" t="s">
        <v>24</v>
      </c>
      <c r="C20" s="131"/>
      <c r="D20" s="132">
        <f>SUM(D4:D19)</f>
        <v>42.04</v>
      </c>
    </row>
  </sheetData>
  <mergeCells count="7">
    <mergeCell ref="A1:D1"/>
    <mergeCell ref="A2:A3"/>
    <mergeCell ref="A17:A18"/>
    <mergeCell ref="B2:B3"/>
    <mergeCell ref="B17:B18"/>
    <mergeCell ref="C2:C3"/>
    <mergeCell ref="D2:D3"/>
  </mergeCells>
  <printOptions horizontalCentered="1" verticalCentered="1"/>
  <pageMargins left="0.393055555555556" right="0.393055555555556" top="0.393055555555556" bottom="0.393055555555556" header="0.196527777777778" footer="0.196527777777778"/>
  <pageSetup paperSize="9" firstPageNumber="16" fitToHeight="0" orientation="landscape" useFirstPageNumber="1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opLeftCell="A4" workbookViewId="0">
      <selection activeCell="K4" sqref="K4"/>
    </sheetView>
  </sheetViews>
  <sheetFormatPr defaultColWidth="8.91666666666667" defaultRowHeight="13.5"/>
  <cols>
    <col min="1" max="1" width="5.75" style="104" customWidth="1"/>
    <col min="2" max="2" width="36" style="105" customWidth="1"/>
    <col min="3" max="3" width="13" style="105" customWidth="1"/>
    <col min="4" max="4" width="13.25" style="89" customWidth="1"/>
    <col min="5" max="5" width="10.9166666666667" style="89" customWidth="1"/>
    <col min="6" max="6" width="11.0833333333333" style="89" customWidth="1"/>
    <col min="7" max="7" width="9.75" style="89" customWidth="1"/>
    <col min="8" max="8" width="26.25" style="106" customWidth="1"/>
    <col min="9" max="16384" width="8.91666666666667" style="89"/>
  </cols>
  <sheetData>
    <row r="1" ht="25.5" spans="1:8">
      <c r="A1" s="107" t="s">
        <v>25</v>
      </c>
      <c r="B1" s="107"/>
      <c r="C1" s="107"/>
      <c r="D1" s="107"/>
      <c r="E1" s="107"/>
      <c r="F1" s="107"/>
      <c r="G1" s="107"/>
      <c r="H1" s="107"/>
    </row>
    <row r="2" ht="25.5" spans="1:8">
      <c r="A2" s="108" t="s">
        <v>26</v>
      </c>
      <c r="B2" s="109"/>
      <c r="C2" s="109"/>
      <c r="D2" s="109"/>
      <c r="E2" s="109"/>
      <c r="F2" s="109"/>
      <c r="G2" s="113"/>
      <c r="H2" s="114" t="s">
        <v>27</v>
      </c>
    </row>
    <row r="3" s="103" customFormat="1" ht="21" customHeight="1" spans="1:8">
      <c r="A3" s="78" t="s">
        <v>1</v>
      </c>
      <c r="B3" s="87" t="s">
        <v>28</v>
      </c>
      <c r="C3" s="78" t="s">
        <v>29</v>
      </c>
      <c r="D3" s="78"/>
      <c r="E3" s="78"/>
      <c r="F3" s="78"/>
      <c r="G3" s="78"/>
      <c r="H3" s="87" t="s">
        <v>30</v>
      </c>
    </row>
    <row r="4" s="103" customFormat="1" ht="37.25" customHeight="1" spans="1:8">
      <c r="A4" s="78"/>
      <c r="B4" s="87"/>
      <c r="C4" s="87" t="s">
        <v>31</v>
      </c>
      <c r="D4" s="87" t="s">
        <v>32</v>
      </c>
      <c r="E4" s="87" t="s">
        <v>33</v>
      </c>
      <c r="F4" s="87" t="s">
        <v>34</v>
      </c>
      <c r="G4" s="87" t="s">
        <v>35</v>
      </c>
      <c r="H4" s="87"/>
    </row>
    <row r="5" ht="36" spans="1:8">
      <c r="A5" s="86">
        <v>1</v>
      </c>
      <c r="B5" s="110" t="s">
        <v>36</v>
      </c>
      <c r="C5" s="111" t="s">
        <v>37</v>
      </c>
      <c r="D5" s="111" t="s">
        <v>37</v>
      </c>
      <c r="E5" s="111" t="s">
        <v>37</v>
      </c>
      <c r="F5" s="111" t="s">
        <v>37</v>
      </c>
      <c r="G5" s="111" t="s">
        <v>37</v>
      </c>
      <c r="H5" s="115"/>
    </row>
    <row r="6" ht="30.65" customHeight="1" spans="1:8">
      <c r="A6" s="86">
        <v>2</v>
      </c>
      <c r="B6" s="110" t="s">
        <v>38</v>
      </c>
      <c r="C6" s="111" t="s">
        <v>37</v>
      </c>
      <c r="D6" s="111" t="s">
        <v>37</v>
      </c>
      <c r="E6" s="111" t="s">
        <v>37</v>
      </c>
      <c r="F6" s="111" t="s">
        <v>37</v>
      </c>
      <c r="G6" s="111" t="s">
        <v>37</v>
      </c>
      <c r="H6" s="115"/>
    </row>
    <row r="7" ht="30.65" customHeight="1" spans="1:8">
      <c r="A7" s="86">
        <v>3</v>
      </c>
      <c r="B7" s="112" t="s">
        <v>39</v>
      </c>
      <c r="C7" s="111" t="s">
        <v>37</v>
      </c>
      <c r="D7" s="111" t="s">
        <v>37</v>
      </c>
      <c r="E7" s="111" t="s">
        <v>37</v>
      </c>
      <c r="F7" s="111" t="s">
        <v>37</v>
      </c>
      <c r="G7" s="111" t="s">
        <v>37</v>
      </c>
      <c r="H7" s="115"/>
    </row>
    <row r="8" ht="30.65" customHeight="1" spans="1:8">
      <c r="A8" s="86">
        <v>4</v>
      </c>
      <c r="B8" s="110" t="s">
        <v>40</v>
      </c>
      <c r="C8" s="111" t="s">
        <v>41</v>
      </c>
      <c r="D8" s="111" t="s">
        <v>37</v>
      </c>
      <c r="E8" s="111" t="s">
        <v>37</v>
      </c>
      <c r="F8" s="111" t="s">
        <v>37</v>
      </c>
      <c r="G8" s="111" t="s">
        <v>37</v>
      </c>
      <c r="H8" s="115" t="s">
        <v>42</v>
      </c>
    </row>
    <row r="9" ht="30.65" customHeight="1" spans="1:12">
      <c r="A9" s="86">
        <v>5</v>
      </c>
      <c r="B9" s="110" t="s">
        <v>43</v>
      </c>
      <c r="C9" s="111" t="s">
        <v>37</v>
      </c>
      <c r="D9" s="111" t="s">
        <v>37</v>
      </c>
      <c r="E9" s="111" t="s">
        <v>37</v>
      </c>
      <c r="F9" s="111" t="s">
        <v>37</v>
      </c>
      <c r="G9" s="111" t="s">
        <v>37</v>
      </c>
      <c r="H9" s="115"/>
      <c r="L9" s="89" t="s">
        <v>44</v>
      </c>
    </row>
    <row r="10" ht="30.65" customHeight="1" spans="1:8">
      <c r="A10" s="86">
        <v>6</v>
      </c>
      <c r="B10" s="110" t="s">
        <v>45</v>
      </c>
      <c r="C10" s="111" t="s">
        <v>37</v>
      </c>
      <c r="D10" s="111" t="s">
        <v>37</v>
      </c>
      <c r="E10" s="111" t="s">
        <v>37</v>
      </c>
      <c r="F10" s="111" t="s">
        <v>37</v>
      </c>
      <c r="G10" s="111" t="s">
        <v>37</v>
      </c>
      <c r="H10" s="115"/>
    </row>
    <row r="11" ht="37.75" customHeight="1" spans="1:8">
      <c r="A11" s="86">
        <v>7</v>
      </c>
      <c r="B11" s="110" t="s">
        <v>46</v>
      </c>
      <c r="C11" s="111" t="s">
        <v>41</v>
      </c>
      <c r="D11" s="111" t="s">
        <v>37</v>
      </c>
      <c r="E11" s="111" t="s">
        <v>37</v>
      </c>
      <c r="F11" s="111" t="s">
        <v>37</v>
      </c>
      <c r="G11" s="111" t="s">
        <v>41</v>
      </c>
      <c r="H11" s="115" t="s">
        <v>47</v>
      </c>
    </row>
    <row r="12" ht="30.65" customHeight="1" spans="1:8">
      <c r="A12" s="86">
        <v>8</v>
      </c>
      <c r="B12" s="110" t="s">
        <v>48</v>
      </c>
      <c r="C12" s="111" t="s">
        <v>37</v>
      </c>
      <c r="D12" s="111" t="s">
        <v>37</v>
      </c>
      <c r="E12" s="111" t="s">
        <v>37</v>
      </c>
      <c r="F12" s="111" t="s">
        <v>37</v>
      </c>
      <c r="G12" s="111" t="s">
        <v>37</v>
      </c>
      <c r="H12" s="115"/>
    </row>
    <row r="13" ht="30.65" customHeight="1" spans="1:8">
      <c r="A13" s="86">
        <v>9</v>
      </c>
      <c r="B13" s="110" t="s">
        <v>49</v>
      </c>
      <c r="C13" s="111" t="s">
        <v>37</v>
      </c>
      <c r="D13" s="111" t="s">
        <v>37</v>
      </c>
      <c r="E13" s="111" t="s">
        <v>37</v>
      </c>
      <c r="F13" s="111" t="s">
        <v>37</v>
      </c>
      <c r="G13" s="111" t="s">
        <v>37</v>
      </c>
      <c r="H13" s="115"/>
    </row>
    <row r="14" ht="30.65" customHeight="1" spans="1:8">
      <c r="A14" s="86">
        <v>10</v>
      </c>
      <c r="B14" s="110" t="s">
        <v>50</v>
      </c>
      <c r="C14" s="111" t="s">
        <v>37</v>
      </c>
      <c r="D14" s="111" t="s">
        <v>37</v>
      </c>
      <c r="E14" s="111" t="s">
        <v>37</v>
      </c>
      <c r="F14" s="111" t="s">
        <v>37</v>
      </c>
      <c r="G14" s="111" t="s">
        <v>37</v>
      </c>
      <c r="H14" s="115"/>
    </row>
    <row r="15" spans="3:7">
      <c r="C15" s="105">
        <f>144900+15000</f>
        <v>159900</v>
      </c>
      <c r="D15" s="89">
        <f>30000+297000+25200+3500+1600</f>
        <v>357300</v>
      </c>
      <c r="E15" s="89">
        <f>49800+6396+1855+12700+1560+3229+3723+32300+4110+400+1469+1025+16.7+47.5+76.3+47.98+84.91+2279.4+1399+56+255.4+375.12+248.9+270.6</f>
        <v>123724.81</v>
      </c>
      <c r="F15" s="89">
        <f>248000+14435+11711+600+9800+3500+1048+18000+28450+5800+25000</f>
        <v>366344</v>
      </c>
      <c r="G15" s="89">
        <f>600000+400000</f>
        <v>1000000</v>
      </c>
    </row>
  </sheetData>
  <mergeCells count="5">
    <mergeCell ref="A1:H1"/>
    <mergeCell ref="C3:G3"/>
    <mergeCell ref="A3:A4"/>
    <mergeCell ref="B3:B4"/>
    <mergeCell ref="H3:H4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zoomScaleSheetLayoutView="107" workbookViewId="0">
      <selection activeCell="K4" sqref="K4"/>
    </sheetView>
  </sheetViews>
  <sheetFormatPr defaultColWidth="9" defaultRowHeight="14.25" outlineLevelRow="7"/>
  <cols>
    <col min="1" max="1" width="5.08333333333333" customWidth="1"/>
    <col min="2" max="2" width="17.75" customWidth="1"/>
    <col min="3" max="3" width="11" customWidth="1"/>
    <col min="4" max="4" width="10.6666666666667" customWidth="1"/>
    <col min="5" max="5" width="9.66666666666667" customWidth="1"/>
    <col min="6" max="7" width="21.25" customWidth="1"/>
    <col min="8" max="8" width="13.25" customWidth="1"/>
    <col min="9" max="10" width="15.6666666666667" style="92" customWidth="1"/>
    <col min="11" max="11" width="11.4166666666667" customWidth="1"/>
  </cols>
  <sheetData>
    <row r="1" ht="26.4" customHeight="1" spans="1:11">
      <c r="A1" s="93" t="s">
        <v>51</v>
      </c>
      <c r="B1" s="93"/>
      <c r="C1" s="93"/>
      <c r="D1" s="93"/>
      <c r="E1" s="93"/>
      <c r="F1" s="93"/>
      <c r="G1" s="93"/>
      <c r="H1" s="93"/>
      <c r="I1" s="93"/>
      <c r="J1" s="93"/>
      <c r="K1" s="91" t="s">
        <v>52</v>
      </c>
    </row>
    <row r="2" ht="34.25" customHeight="1" spans="1:11">
      <c r="A2" s="94" t="s">
        <v>53</v>
      </c>
      <c r="B2" s="75"/>
      <c r="C2" s="75"/>
      <c r="D2" s="75"/>
      <c r="E2" s="75"/>
      <c r="F2" s="75"/>
      <c r="G2" s="75"/>
      <c r="H2" s="75"/>
      <c r="I2" s="102"/>
      <c r="J2" s="102"/>
      <c r="K2" s="91" t="s">
        <v>54</v>
      </c>
    </row>
    <row r="3" ht="39" customHeight="1" spans="1:11">
      <c r="A3" s="95" t="s">
        <v>55</v>
      </c>
      <c r="B3" s="78" t="s">
        <v>56</v>
      </c>
      <c r="C3" s="95" t="s">
        <v>57</v>
      </c>
      <c r="D3" s="95" t="s">
        <v>58</v>
      </c>
      <c r="E3" s="100" t="s">
        <v>59</v>
      </c>
      <c r="F3" s="78" t="s">
        <v>60</v>
      </c>
      <c r="G3" s="78" t="s">
        <v>61</v>
      </c>
      <c r="H3" s="87" t="s">
        <v>62</v>
      </c>
      <c r="I3" s="100" t="s">
        <v>63</v>
      </c>
      <c r="J3" s="87" t="s">
        <v>64</v>
      </c>
      <c r="K3" s="87" t="s">
        <v>65</v>
      </c>
    </row>
    <row r="4" ht="108" customHeight="1" spans="1:11">
      <c r="A4" s="96">
        <v>1</v>
      </c>
      <c r="B4" s="83" t="s">
        <v>31</v>
      </c>
      <c r="C4" s="86" t="s">
        <v>66</v>
      </c>
      <c r="D4" s="97">
        <v>159900</v>
      </c>
      <c r="E4" s="101">
        <v>47900</v>
      </c>
      <c r="F4" s="83" t="s">
        <v>67</v>
      </c>
      <c r="G4" s="83" t="s">
        <v>68</v>
      </c>
      <c r="H4" s="97">
        <v>159900</v>
      </c>
      <c r="I4" s="97">
        <v>159900</v>
      </c>
      <c r="J4" s="97">
        <f>50000+45000+45000+4900+15000</f>
        <v>159900</v>
      </c>
      <c r="K4" s="97">
        <f>I4*0.3</f>
        <v>47970</v>
      </c>
    </row>
    <row r="5" spans="1:11">
      <c r="A5" s="98" t="s">
        <v>69</v>
      </c>
      <c r="B5" s="99"/>
      <c r="C5" s="99"/>
      <c r="D5" s="99"/>
      <c r="E5" s="99"/>
      <c r="F5" s="99"/>
      <c r="G5" s="99"/>
      <c r="H5" s="99"/>
      <c r="I5" s="99"/>
      <c r="J5" s="99"/>
      <c r="K5" s="99"/>
    </row>
    <row r="6" spans="1:11">
      <c r="A6" s="98" t="s">
        <v>70</v>
      </c>
      <c r="B6" s="99"/>
      <c r="C6" s="99"/>
      <c r="D6" s="99"/>
      <c r="E6" s="99"/>
      <c r="F6" s="99"/>
      <c r="G6" s="99"/>
      <c r="H6" s="99"/>
      <c r="I6" s="99"/>
      <c r="J6" s="99"/>
      <c r="K6" s="99"/>
    </row>
    <row r="7" spans="1:11">
      <c r="A7" s="98"/>
      <c r="B7" s="99" t="s">
        <v>71</v>
      </c>
      <c r="C7" s="99"/>
      <c r="D7" s="99"/>
      <c r="E7" s="99"/>
      <c r="F7" s="99"/>
      <c r="G7" s="99"/>
      <c r="H7" s="99"/>
      <c r="I7" s="99"/>
      <c r="J7" s="99"/>
      <c r="K7" s="99"/>
    </row>
    <row r="8" spans="1:11">
      <c r="A8" s="98" t="s">
        <v>72</v>
      </c>
      <c r="B8" s="99"/>
      <c r="C8" s="99"/>
      <c r="D8" s="99"/>
      <c r="E8" s="99"/>
      <c r="F8" s="99"/>
      <c r="G8" s="99"/>
      <c r="H8" s="99"/>
      <c r="I8" s="99"/>
      <c r="J8" s="99"/>
      <c r="K8" s="99"/>
    </row>
  </sheetData>
  <mergeCells count="3">
    <mergeCell ref="A5:K5"/>
    <mergeCell ref="A6:K6"/>
    <mergeCell ref="A8:K8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  <pageSetUpPr fitToPage="1"/>
  </sheetPr>
  <dimension ref="A1:L22"/>
  <sheetViews>
    <sheetView view="pageBreakPreview" zoomScale="85" zoomScaleNormal="85" workbookViewId="0">
      <selection activeCell="E5" sqref="$A5:$XFD5"/>
    </sheetView>
  </sheetViews>
  <sheetFormatPr defaultColWidth="8.66666666666667" defaultRowHeight="14.25"/>
  <cols>
    <col min="1" max="1" width="4.91666666666667" customWidth="1"/>
    <col min="2" max="2" width="15.1666666666667" customWidth="1"/>
    <col min="3" max="3" width="16.3333333333333" customWidth="1"/>
    <col min="4" max="4" width="8.41666666666667" style="69" customWidth="1"/>
    <col min="5" max="5" width="20.5833333333333" customWidth="1"/>
    <col min="6" max="6" width="7.58333333333333" customWidth="1"/>
    <col min="7" max="7" width="9.58333333333333" customWidth="1"/>
    <col min="8" max="8" width="12.25" customWidth="1"/>
    <col min="9" max="10" width="10.8333333333333" customWidth="1"/>
    <col min="11" max="11" width="12.25" customWidth="1"/>
    <col min="12" max="12" width="10" customWidth="1"/>
  </cols>
  <sheetData>
    <row r="1" spans="1:12">
      <c r="A1" s="70" t="s">
        <v>73</v>
      </c>
      <c r="B1" s="70"/>
      <c r="C1" s="70"/>
      <c r="D1" s="71"/>
      <c r="E1" s="70"/>
      <c r="F1" s="70"/>
      <c r="G1" s="70"/>
      <c r="H1" s="70"/>
      <c r="I1" s="70"/>
      <c r="J1" s="70"/>
      <c r="K1" s="70"/>
      <c r="L1" s="70"/>
    </row>
    <row r="2" ht="21" customHeight="1" spans="1:12">
      <c r="A2" s="72" t="s">
        <v>74</v>
      </c>
      <c r="B2" s="72"/>
      <c r="C2" s="72"/>
      <c r="D2" s="73"/>
      <c r="E2" s="72"/>
      <c r="F2" s="72"/>
      <c r="G2" s="72"/>
      <c r="H2" s="72"/>
      <c r="I2" s="72"/>
      <c r="J2" s="72"/>
      <c r="K2" s="72"/>
      <c r="L2" s="72"/>
    </row>
    <row r="3" spans="1:12">
      <c r="A3" s="74"/>
      <c r="B3" s="75"/>
      <c r="C3" s="76"/>
      <c r="D3" s="77"/>
      <c r="E3" s="76"/>
      <c r="F3" s="75"/>
      <c r="G3" s="75"/>
      <c r="H3" s="75"/>
      <c r="I3" s="89"/>
      <c r="J3" s="75"/>
      <c r="K3" s="90"/>
      <c r="L3" s="91" t="s">
        <v>75</v>
      </c>
    </row>
    <row r="4" ht="15" customHeight="1" spans="1:12">
      <c r="A4" s="78" t="s">
        <v>1</v>
      </c>
      <c r="B4" s="78" t="s">
        <v>2</v>
      </c>
      <c r="C4" s="78" t="s">
        <v>76</v>
      </c>
      <c r="D4" s="79" t="s">
        <v>77</v>
      </c>
      <c r="E4" s="87" t="s">
        <v>78</v>
      </c>
      <c r="F4" s="87"/>
      <c r="G4" s="87"/>
      <c r="H4" s="87"/>
      <c r="I4" s="87"/>
      <c r="J4" s="87"/>
      <c r="K4" s="87"/>
      <c r="L4" s="87"/>
    </row>
    <row r="5" ht="46" customHeight="1" spans="1:12">
      <c r="A5" s="78"/>
      <c r="B5" s="78"/>
      <c r="C5" s="78"/>
      <c r="D5" s="80"/>
      <c r="E5" s="83" t="s">
        <v>79</v>
      </c>
      <c r="F5" s="83" t="s">
        <v>80</v>
      </c>
      <c r="G5" s="83" t="s">
        <v>81</v>
      </c>
      <c r="H5" s="83" t="s">
        <v>82</v>
      </c>
      <c r="I5" s="83" t="s">
        <v>83</v>
      </c>
      <c r="J5" s="83" t="s">
        <v>84</v>
      </c>
      <c r="K5" s="83" t="s">
        <v>85</v>
      </c>
      <c r="L5" s="83" t="s">
        <v>86</v>
      </c>
    </row>
    <row r="6" ht="26.5" customHeight="1" spans="1:12">
      <c r="A6" s="81">
        <v>1</v>
      </c>
      <c r="B6" s="82" t="s">
        <v>5</v>
      </c>
      <c r="C6" s="83" t="s">
        <v>6</v>
      </c>
      <c r="D6" s="79">
        <v>1.97</v>
      </c>
      <c r="E6" s="83" t="s">
        <v>87</v>
      </c>
      <c r="F6" s="83" t="s">
        <v>87</v>
      </c>
      <c r="G6" s="83" t="s">
        <v>87</v>
      </c>
      <c r="H6" s="83" t="s">
        <v>87</v>
      </c>
      <c r="I6" s="83" t="s">
        <v>88</v>
      </c>
      <c r="J6" s="83" t="s">
        <v>88</v>
      </c>
      <c r="K6" s="83" t="s">
        <v>87</v>
      </c>
      <c r="L6" s="83" t="s">
        <v>87</v>
      </c>
    </row>
    <row r="7" ht="26.5" customHeight="1" spans="1:12">
      <c r="A7" s="84"/>
      <c r="B7" s="85"/>
      <c r="C7" s="83" t="s">
        <v>8</v>
      </c>
      <c r="D7" s="79">
        <v>2</v>
      </c>
      <c r="E7" s="83" t="s">
        <v>87</v>
      </c>
      <c r="F7" s="83" t="s">
        <v>87</v>
      </c>
      <c r="G7" s="83" t="s">
        <v>87</v>
      </c>
      <c r="H7" s="83" t="s">
        <v>87</v>
      </c>
      <c r="I7" s="83" t="s">
        <v>88</v>
      </c>
      <c r="J7" s="83" t="s">
        <v>87</v>
      </c>
      <c r="K7" s="83" t="s">
        <v>88</v>
      </c>
      <c r="L7" s="83" t="s">
        <v>88</v>
      </c>
    </row>
    <row r="8" ht="26.5" customHeight="1" spans="1:12">
      <c r="A8" s="86">
        <v>2</v>
      </c>
      <c r="B8" s="83" t="s">
        <v>7</v>
      </c>
      <c r="C8" s="83" t="s">
        <v>8</v>
      </c>
      <c r="D8" s="79">
        <v>3</v>
      </c>
      <c r="E8" s="83" t="s">
        <v>87</v>
      </c>
      <c r="F8" s="83" t="s">
        <v>87</v>
      </c>
      <c r="G8" s="83" t="s">
        <v>87</v>
      </c>
      <c r="H8" s="83" t="s">
        <v>87</v>
      </c>
      <c r="I8" s="83" t="s">
        <v>87</v>
      </c>
      <c r="J8" s="83" t="s">
        <v>88</v>
      </c>
      <c r="K8" s="83" t="s">
        <v>88</v>
      </c>
      <c r="L8" s="83" t="s">
        <v>88</v>
      </c>
    </row>
    <row r="9" ht="26.5" customHeight="1" spans="1:12">
      <c r="A9" s="86">
        <v>3</v>
      </c>
      <c r="B9" s="83" t="s">
        <v>9</v>
      </c>
      <c r="C9" s="83" t="s">
        <v>8</v>
      </c>
      <c r="D9" s="79">
        <v>3</v>
      </c>
      <c r="E9" s="88" t="s">
        <v>87</v>
      </c>
      <c r="F9" s="88" t="s">
        <v>87</v>
      </c>
      <c r="G9" s="83" t="s">
        <v>87</v>
      </c>
      <c r="H9" s="83" t="s">
        <v>87</v>
      </c>
      <c r="I9" s="83" t="s">
        <v>87</v>
      </c>
      <c r="J9" s="83" t="s">
        <v>87</v>
      </c>
      <c r="K9" s="83" t="s">
        <v>88</v>
      </c>
      <c r="L9" s="83" t="s">
        <v>88</v>
      </c>
    </row>
    <row r="10" ht="26.5" customHeight="1" spans="1:12">
      <c r="A10" s="86">
        <v>4</v>
      </c>
      <c r="B10" s="83" t="s">
        <v>10</v>
      </c>
      <c r="C10" s="83" t="s">
        <v>8</v>
      </c>
      <c r="D10" s="79">
        <v>3</v>
      </c>
      <c r="E10" s="88" t="s">
        <v>87</v>
      </c>
      <c r="F10" s="88" t="s">
        <v>87</v>
      </c>
      <c r="G10" s="83" t="s">
        <v>87</v>
      </c>
      <c r="H10" s="83" t="s">
        <v>87</v>
      </c>
      <c r="I10" s="83" t="s">
        <v>88</v>
      </c>
      <c r="J10" s="83" t="s">
        <v>87</v>
      </c>
      <c r="K10" s="83" t="s">
        <v>88</v>
      </c>
      <c r="L10" s="83" t="s">
        <v>88</v>
      </c>
    </row>
    <row r="11" ht="26.5" customHeight="1" spans="1:12">
      <c r="A11" s="86">
        <v>5</v>
      </c>
      <c r="B11" s="83" t="s">
        <v>11</v>
      </c>
      <c r="C11" s="83" t="s">
        <v>8</v>
      </c>
      <c r="D11" s="79">
        <v>3</v>
      </c>
      <c r="E11" s="88" t="s">
        <v>87</v>
      </c>
      <c r="F11" s="88" t="s">
        <v>87</v>
      </c>
      <c r="G11" s="83" t="s">
        <v>87</v>
      </c>
      <c r="H11" s="83" t="s">
        <v>87</v>
      </c>
      <c r="I11" s="83" t="s">
        <v>88</v>
      </c>
      <c r="J11" s="83" t="s">
        <v>87</v>
      </c>
      <c r="K11" s="83" t="s">
        <v>88</v>
      </c>
      <c r="L11" s="83" t="s">
        <v>88</v>
      </c>
    </row>
    <row r="12" ht="26.5" customHeight="1" spans="1:12">
      <c r="A12" s="86">
        <v>6</v>
      </c>
      <c r="B12" s="83" t="s">
        <v>12</v>
      </c>
      <c r="C12" s="83" t="s">
        <v>8</v>
      </c>
      <c r="D12" s="79">
        <v>3</v>
      </c>
      <c r="E12" s="88" t="s">
        <v>87</v>
      </c>
      <c r="F12" s="88" t="s">
        <v>87</v>
      </c>
      <c r="G12" s="83" t="s">
        <v>87</v>
      </c>
      <c r="H12" s="83" t="s">
        <v>87</v>
      </c>
      <c r="I12" s="83" t="s">
        <v>88</v>
      </c>
      <c r="J12" s="83" t="s">
        <v>87</v>
      </c>
      <c r="K12" s="83" t="s">
        <v>88</v>
      </c>
      <c r="L12" s="83" t="s">
        <v>88</v>
      </c>
    </row>
    <row r="13" ht="26.5" customHeight="1" spans="1:12">
      <c r="A13" s="86">
        <v>7</v>
      </c>
      <c r="B13" s="83" t="s">
        <v>13</v>
      </c>
      <c r="C13" s="83" t="s">
        <v>8</v>
      </c>
      <c r="D13" s="79">
        <v>3</v>
      </c>
      <c r="E13" s="88" t="s">
        <v>87</v>
      </c>
      <c r="F13" s="88" t="s">
        <v>87</v>
      </c>
      <c r="G13" s="83" t="s">
        <v>87</v>
      </c>
      <c r="H13" s="83" t="s">
        <v>87</v>
      </c>
      <c r="I13" s="83" t="s">
        <v>88</v>
      </c>
      <c r="J13" s="83" t="s">
        <v>87</v>
      </c>
      <c r="K13" s="83" t="s">
        <v>88</v>
      </c>
      <c r="L13" s="83" t="s">
        <v>88</v>
      </c>
    </row>
    <row r="14" ht="26.5" customHeight="1" spans="1:12">
      <c r="A14" s="86">
        <v>8</v>
      </c>
      <c r="B14" s="83" t="s">
        <v>14</v>
      </c>
      <c r="C14" s="83" t="s">
        <v>8</v>
      </c>
      <c r="D14" s="79">
        <v>3</v>
      </c>
      <c r="E14" s="88" t="s">
        <v>87</v>
      </c>
      <c r="F14" s="88" t="s">
        <v>87</v>
      </c>
      <c r="G14" s="83" t="s">
        <v>87</v>
      </c>
      <c r="H14" s="83" t="s">
        <v>87</v>
      </c>
      <c r="I14" s="83" t="s">
        <v>88</v>
      </c>
      <c r="J14" s="83" t="s">
        <v>87</v>
      </c>
      <c r="K14" s="83" t="s">
        <v>88</v>
      </c>
      <c r="L14" s="83" t="s">
        <v>88</v>
      </c>
    </row>
    <row r="15" ht="26.5" customHeight="1" spans="1:12">
      <c r="A15" s="86">
        <v>9</v>
      </c>
      <c r="B15" s="83" t="s">
        <v>15</v>
      </c>
      <c r="C15" s="83" t="s">
        <v>8</v>
      </c>
      <c r="D15" s="79">
        <v>3</v>
      </c>
      <c r="E15" s="88" t="s">
        <v>87</v>
      </c>
      <c r="F15" s="88" t="s">
        <v>87</v>
      </c>
      <c r="G15" s="83" t="s">
        <v>87</v>
      </c>
      <c r="H15" s="83" t="s">
        <v>87</v>
      </c>
      <c r="I15" s="83" t="s">
        <v>88</v>
      </c>
      <c r="J15" s="83" t="s">
        <v>87</v>
      </c>
      <c r="K15" s="83" t="s">
        <v>88</v>
      </c>
      <c r="L15" s="83" t="s">
        <v>88</v>
      </c>
    </row>
    <row r="16" ht="26.5" customHeight="1" spans="1:12">
      <c r="A16" s="86">
        <v>10</v>
      </c>
      <c r="B16" s="83" t="s">
        <v>16</v>
      </c>
      <c r="C16" s="83" t="s">
        <v>8</v>
      </c>
      <c r="D16" s="79">
        <v>3</v>
      </c>
      <c r="E16" s="88" t="s">
        <v>87</v>
      </c>
      <c r="F16" s="88" t="s">
        <v>87</v>
      </c>
      <c r="G16" s="83" t="s">
        <v>87</v>
      </c>
      <c r="H16" s="83" t="s">
        <v>87</v>
      </c>
      <c r="I16" s="83" t="s">
        <v>88</v>
      </c>
      <c r="J16" s="83" t="s">
        <v>87</v>
      </c>
      <c r="K16" s="83" t="s">
        <v>88</v>
      </c>
      <c r="L16" s="83" t="s">
        <v>88</v>
      </c>
    </row>
    <row r="17" ht="26.5" customHeight="1" spans="1:12">
      <c r="A17" s="86">
        <v>11</v>
      </c>
      <c r="B17" s="83" t="s">
        <v>17</v>
      </c>
      <c r="C17" s="83" t="s">
        <v>8</v>
      </c>
      <c r="D17" s="79">
        <v>3</v>
      </c>
      <c r="E17" s="88" t="s">
        <v>87</v>
      </c>
      <c r="F17" s="88" t="s">
        <v>87</v>
      </c>
      <c r="G17" s="83" t="s">
        <v>87</v>
      </c>
      <c r="H17" s="83" t="s">
        <v>87</v>
      </c>
      <c r="I17" s="83" t="s">
        <v>87</v>
      </c>
      <c r="J17" s="83" t="s">
        <v>87</v>
      </c>
      <c r="K17" s="83" t="s">
        <v>88</v>
      </c>
      <c r="L17" s="83" t="s">
        <v>88</v>
      </c>
    </row>
    <row r="18" ht="26.5" customHeight="1" spans="1:12">
      <c r="A18" s="86">
        <v>12</v>
      </c>
      <c r="B18" s="83" t="s">
        <v>18</v>
      </c>
      <c r="C18" s="83" t="s">
        <v>19</v>
      </c>
      <c r="D18" s="79">
        <v>5</v>
      </c>
      <c r="E18" s="88" t="s">
        <v>87</v>
      </c>
      <c r="F18" s="88" t="s">
        <v>87</v>
      </c>
      <c r="G18" s="83" t="s">
        <v>87</v>
      </c>
      <c r="H18" s="83" t="s">
        <v>87</v>
      </c>
      <c r="I18" s="83" t="s">
        <v>87</v>
      </c>
      <c r="J18" s="83" t="s">
        <v>87</v>
      </c>
      <c r="K18" s="83" t="s">
        <v>88</v>
      </c>
      <c r="L18" s="83" t="s">
        <v>88</v>
      </c>
    </row>
    <row r="19" ht="26.5" customHeight="1" spans="1:12">
      <c r="A19" s="86">
        <v>13</v>
      </c>
      <c r="B19" s="83" t="s">
        <v>20</v>
      </c>
      <c r="C19" s="83" t="s">
        <v>6</v>
      </c>
      <c r="D19" s="79">
        <v>1.2</v>
      </c>
      <c r="E19" s="88" t="s">
        <v>87</v>
      </c>
      <c r="F19" s="88" t="s">
        <v>87</v>
      </c>
      <c r="G19" s="83" t="s">
        <v>87</v>
      </c>
      <c r="H19" s="83" t="s">
        <v>87</v>
      </c>
      <c r="I19" s="83" t="s">
        <v>88</v>
      </c>
      <c r="J19" s="83" t="s">
        <v>88</v>
      </c>
      <c r="K19" s="83" t="s">
        <v>87</v>
      </c>
      <c r="L19" s="83" t="s">
        <v>87</v>
      </c>
    </row>
    <row r="20" ht="26.5" customHeight="1" spans="1:12">
      <c r="A20" s="81">
        <v>14</v>
      </c>
      <c r="B20" s="82" t="s">
        <v>21</v>
      </c>
      <c r="C20" s="82" t="s">
        <v>6</v>
      </c>
      <c r="D20" s="79">
        <v>1</v>
      </c>
      <c r="E20" s="88" t="s">
        <v>87</v>
      </c>
      <c r="F20" s="88" t="s">
        <v>87</v>
      </c>
      <c r="G20" s="83" t="s">
        <v>87</v>
      </c>
      <c r="H20" s="83" t="s">
        <v>87</v>
      </c>
      <c r="I20" s="83" t="s">
        <v>88</v>
      </c>
      <c r="J20" s="83" t="s">
        <v>88</v>
      </c>
      <c r="K20" s="83" t="s">
        <v>87</v>
      </c>
      <c r="L20" s="83" t="s">
        <v>87</v>
      </c>
    </row>
    <row r="21" ht="26.5" customHeight="1" spans="1:12">
      <c r="A21" s="84"/>
      <c r="B21" s="85"/>
      <c r="C21" s="85"/>
      <c r="D21" s="79">
        <v>1.2</v>
      </c>
      <c r="E21" s="88" t="s">
        <v>87</v>
      </c>
      <c r="F21" s="88" t="s">
        <v>87</v>
      </c>
      <c r="G21" s="83" t="s">
        <v>87</v>
      </c>
      <c r="H21" s="83" t="s">
        <v>87</v>
      </c>
      <c r="I21" s="83" t="s">
        <v>88</v>
      </c>
      <c r="J21" s="83" t="s">
        <v>88</v>
      </c>
      <c r="K21" s="83" t="s">
        <v>87</v>
      </c>
      <c r="L21" s="83" t="s">
        <v>87</v>
      </c>
    </row>
    <row r="22" ht="26.5" customHeight="1" spans="1:12">
      <c r="A22" s="86">
        <v>15</v>
      </c>
      <c r="B22" s="83" t="s">
        <v>22</v>
      </c>
      <c r="C22" s="83" t="s">
        <v>23</v>
      </c>
      <c r="D22" s="79">
        <v>2</v>
      </c>
      <c r="E22" s="83" t="s">
        <v>87</v>
      </c>
      <c r="F22" s="83" t="s">
        <v>88</v>
      </c>
      <c r="G22" s="83" t="s">
        <v>88</v>
      </c>
      <c r="H22" s="83" t="s">
        <v>88</v>
      </c>
      <c r="I22" s="83" t="s">
        <v>88</v>
      </c>
      <c r="J22" s="83" t="s">
        <v>88</v>
      </c>
      <c r="K22" s="83" t="s">
        <v>87</v>
      </c>
      <c r="L22" s="83" t="s">
        <v>88</v>
      </c>
    </row>
  </sheetData>
  <mergeCells count="12">
    <mergeCell ref="A1:L1"/>
    <mergeCell ref="A2:L2"/>
    <mergeCell ref="E4:L4"/>
    <mergeCell ref="A4:A5"/>
    <mergeCell ref="A6:A7"/>
    <mergeCell ref="A20:A21"/>
    <mergeCell ref="B4:B5"/>
    <mergeCell ref="B6:B7"/>
    <mergeCell ref="B20:B21"/>
    <mergeCell ref="C4:C5"/>
    <mergeCell ref="C20:C21"/>
    <mergeCell ref="D4:D5"/>
  </mergeCells>
  <dataValidations count="2">
    <dataValidation allowBlank="1" showInputMessage="1" showErrorMessage="1" sqref="L3 E5:L5"/>
    <dataValidation type="list" allowBlank="1" showInputMessage="1" showErrorMessage="1" sqref="L4 L1:L2 E1:K4 E6:L22">
      <formula1>"有,无"</formula1>
    </dataValidation>
  </dataValidations>
  <printOptions horizontalCentered="1" verticalCentered="1"/>
  <pageMargins left="0.393055555555556" right="0.393055555555556" top="0.393055555555556" bottom="0.393055555555556" header="0.196527777777778" footer="0.196527777777778"/>
  <pageSetup paperSize="9" scale="98" fitToHeight="0" orientation="landscape" useFirstPageNumber="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N39"/>
  <sheetViews>
    <sheetView zoomScale="85" zoomScaleNormal="85" topLeftCell="A68" workbookViewId="0">
      <selection activeCell="E5" sqref="$A5:$XFD5"/>
    </sheetView>
  </sheetViews>
  <sheetFormatPr defaultColWidth="8.66666666666667" defaultRowHeight="14.25"/>
  <cols>
    <col min="1" max="1" width="49.9166666666667" customWidth="1"/>
    <col min="2" max="2" width="12.1666666666667" customWidth="1"/>
    <col min="3" max="10" width="10.5"/>
    <col min="11" max="13" width="11.25"/>
    <col min="14" max="14" width="13.75" style="64"/>
  </cols>
  <sheetData>
    <row r="1" spans="1:14">
      <c r="A1" t="s">
        <v>89</v>
      </c>
      <c r="B1" s="65">
        <v>44927</v>
      </c>
      <c r="C1" s="65">
        <v>44959</v>
      </c>
      <c r="D1" s="65">
        <v>44991</v>
      </c>
      <c r="E1" s="65">
        <v>45023</v>
      </c>
      <c r="F1" s="65">
        <v>45055</v>
      </c>
      <c r="G1" s="65">
        <v>45087</v>
      </c>
      <c r="H1" s="65">
        <v>45119</v>
      </c>
      <c r="I1" s="65">
        <v>45151</v>
      </c>
      <c r="J1" s="65">
        <v>45183</v>
      </c>
      <c r="K1" s="65">
        <v>45215</v>
      </c>
      <c r="L1" s="65">
        <v>45247</v>
      </c>
      <c r="M1" s="65">
        <v>45279</v>
      </c>
      <c r="N1" s="67" t="s">
        <v>24</v>
      </c>
    </row>
    <row r="2" spans="1:14">
      <c r="A2" t="s">
        <v>90</v>
      </c>
      <c r="B2">
        <v>0</v>
      </c>
      <c r="C2">
        <v>178875.9</v>
      </c>
      <c r="D2">
        <v>217723.6</v>
      </c>
      <c r="E2">
        <v>198282.3</v>
      </c>
      <c r="F2">
        <v>215066.73</v>
      </c>
      <c r="G2">
        <v>220882.93</v>
      </c>
      <c r="H2">
        <v>297006.03</v>
      </c>
      <c r="I2">
        <v>286935.83</v>
      </c>
      <c r="J2">
        <v>236929.3</v>
      </c>
      <c r="K2">
        <v>233177.93</v>
      </c>
      <c r="L2">
        <v>171783.77</v>
      </c>
      <c r="M2">
        <v>198356.43</v>
      </c>
      <c r="N2" s="64">
        <f>SUM(B2:M2)</f>
        <v>2455020.75</v>
      </c>
    </row>
    <row r="3" spans="14:14">
      <c r="N3" s="64">
        <f>SUM(B3:M3)</f>
        <v>0</v>
      </c>
    </row>
    <row r="4" spans="14:14">
      <c r="N4" s="64">
        <f>SUM(B4:M4)</f>
        <v>0</v>
      </c>
    </row>
    <row r="5" spans="14:14">
      <c r="N5" s="64">
        <f>SUM(B5:M5)</f>
        <v>0</v>
      </c>
    </row>
    <row r="6" spans="14:14">
      <c r="N6" s="64">
        <f>SUM(B6:M6)</f>
        <v>0</v>
      </c>
    </row>
    <row r="7" s="64" customFormat="1" spans="1:14">
      <c r="A7" s="64" t="s">
        <v>24</v>
      </c>
      <c r="B7" s="64">
        <f>SUM(B2:B6)</f>
        <v>0</v>
      </c>
      <c r="C7" s="64">
        <f t="shared" ref="C7:N7" si="0">SUM(C2:C6)</f>
        <v>178875.9</v>
      </c>
      <c r="D7" s="64">
        <f t="shared" si="0"/>
        <v>217723.6</v>
      </c>
      <c r="E7" s="64">
        <f t="shared" si="0"/>
        <v>198282.3</v>
      </c>
      <c r="F7" s="64">
        <f t="shared" si="0"/>
        <v>215066.73</v>
      </c>
      <c r="G7" s="64">
        <f t="shared" si="0"/>
        <v>220882.93</v>
      </c>
      <c r="H7" s="64">
        <f t="shared" si="0"/>
        <v>297006.03</v>
      </c>
      <c r="I7" s="64">
        <f t="shared" si="0"/>
        <v>286935.83</v>
      </c>
      <c r="J7" s="64">
        <f t="shared" si="0"/>
        <v>236929.3</v>
      </c>
      <c r="K7" s="64">
        <f t="shared" si="0"/>
        <v>233177.93</v>
      </c>
      <c r="L7" s="64">
        <f t="shared" si="0"/>
        <v>171783.77</v>
      </c>
      <c r="M7" s="64">
        <f t="shared" si="0"/>
        <v>198356.43</v>
      </c>
      <c r="N7" s="64">
        <f t="shared" si="0"/>
        <v>2455020.75</v>
      </c>
    </row>
    <row r="8" spans="1:13">
      <c r="A8" t="s">
        <v>89</v>
      </c>
      <c r="B8" s="65">
        <v>45292</v>
      </c>
      <c r="C8" s="65">
        <v>45323</v>
      </c>
      <c r="D8" s="65">
        <v>45352</v>
      </c>
      <c r="E8" s="65">
        <v>45383</v>
      </c>
      <c r="F8" s="65">
        <v>45413</v>
      </c>
      <c r="G8" s="65">
        <v>45444</v>
      </c>
      <c r="H8" s="65">
        <v>45474</v>
      </c>
      <c r="I8" s="65">
        <v>45505</v>
      </c>
      <c r="J8" s="65">
        <v>45536</v>
      </c>
      <c r="K8" s="65">
        <v>45566</v>
      </c>
      <c r="L8" s="65">
        <v>45597</v>
      </c>
      <c r="M8" s="65">
        <v>45627</v>
      </c>
    </row>
    <row r="9" spans="1:14">
      <c r="A9" t="s">
        <v>91</v>
      </c>
      <c r="B9">
        <v>231124.19</v>
      </c>
      <c r="C9">
        <v>248521.68</v>
      </c>
      <c r="D9">
        <v>346840.06</v>
      </c>
      <c r="E9">
        <v>259120.02</v>
      </c>
      <c r="F9">
        <v>275045.92</v>
      </c>
      <c r="G9">
        <v>282541.82</v>
      </c>
      <c r="H9" s="66">
        <v>331196.7</v>
      </c>
      <c r="I9">
        <v>349324.74</v>
      </c>
      <c r="J9">
        <v>199657.72</v>
      </c>
      <c r="N9" s="64">
        <f t="shared" ref="N9:N14" si="1">SUM(B9:M9)</f>
        <v>2523372.85</v>
      </c>
    </row>
    <row r="10" spans="1:14">
      <c r="A10" t="s">
        <v>90</v>
      </c>
      <c r="J10">
        <v>83286.97</v>
      </c>
      <c r="K10">
        <v>313386.51</v>
      </c>
      <c r="L10">
        <v>258265.83</v>
      </c>
      <c r="M10">
        <v>250743.81</v>
      </c>
      <c r="N10" s="64">
        <f t="shared" si="1"/>
        <v>905683.12</v>
      </c>
    </row>
    <row r="11" spans="14:14">
      <c r="N11" s="64">
        <f t="shared" si="1"/>
        <v>0</v>
      </c>
    </row>
    <row r="12" spans="14:14">
      <c r="N12" s="64">
        <f t="shared" si="1"/>
        <v>0</v>
      </c>
    </row>
    <row r="13" spans="14:14">
      <c r="N13" s="64">
        <f t="shared" si="1"/>
        <v>0</v>
      </c>
    </row>
    <row r="14" spans="14:14">
      <c r="N14" s="64">
        <f t="shared" si="1"/>
        <v>0</v>
      </c>
    </row>
    <row r="15" s="64" customFormat="1" spans="1:14">
      <c r="A15" s="64" t="s">
        <v>24</v>
      </c>
      <c r="B15" s="64">
        <f>SUM(B9:B14)</f>
        <v>231124.19</v>
      </c>
      <c r="C15" s="64">
        <f t="shared" ref="C15:N15" si="2">SUM(C9:C14)</f>
        <v>248521.68</v>
      </c>
      <c r="D15" s="64">
        <f t="shared" si="2"/>
        <v>346840.06</v>
      </c>
      <c r="E15" s="64">
        <f t="shared" si="2"/>
        <v>259120.02</v>
      </c>
      <c r="F15" s="64">
        <f t="shared" si="2"/>
        <v>275045.92</v>
      </c>
      <c r="G15" s="64">
        <f t="shared" si="2"/>
        <v>282541.82</v>
      </c>
      <c r="H15" s="64">
        <f t="shared" si="2"/>
        <v>331196.7</v>
      </c>
      <c r="I15" s="64">
        <f t="shared" si="2"/>
        <v>349324.74</v>
      </c>
      <c r="J15" s="64">
        <f t="shared" si="2"/>
        <v>282944.69</v>
      </c>
      <c r="K15" s="64">
        <f t="shared" si="2"/>
        <v>313386.51</v>
      </c>
      <c r="L15" s="64">
        <f t="shared" si="2"/>
        <v>258265.83</v>
      </c>
      <c r="M15" s="64">
        <f t="shared" si="2"/>
        <v>250743.81</v>
      </c>
      <c r="N15" s="64">
        <f t="shared" si="2"/>
        <v>3429055.97</v>
      </c>
    </row>
    <row r="25" spans="1:14">
      <c r="A25" t="s">
        <v>89</v>
      </c>
      <c r="B25" s="65">
        <v>44927</v>
      </c>
      <c r="C25" s="65">
        <v>44959</v>
      </c>
      <c r="D25" s="65">
        <v>44991</v>
      </c>
      <c r="E25" s="65">
        <v>45023</v>
      </c>
      <c r="F25" s="65">
        <v>45055</v>
      </c>
      <c r="G25" s="65">
        <v>45087</v>
      </c>
      <c r="H25" s="65">
        <v>45119</v>
      </c>
      <c r="I25" s="65">
        <v>45151</v>
      </c>
      <c r="J25" s="65">
        <v>45183</v>
      </c>
      <c r="K25" s="65">
        <v>45215</v>
      </c>
      <c r="L25" s="65">
        <v>45247</v>
      </c>
      <c r="M25" s="65">
        <v>45279</v>
      </c>
      <c r="N25" s="67" t="s">
        <v>24</v>
      </c>
    </row>
    <row r="26" spans="1:14">
      <c r="A26" t="s">
        <v>92</v>
      </c>
      <c r="B26">
        <v>629383.85</v>
      </c>
      <c r="C26">
        <v>441556.7</v>
      </c>
      <c r="D26">
        <v>329136.32</v>
      </c>
      <c r="E26">
        <v>375113.95</v>
      </c>
      <c r="F26">
        <v>392942.32</v>
      </c>
      <c r="G26">
        <v>454029.91</v>
      </c>
      <c r="H26">
        <v>569728.82</v>
      </c>
      <c r="I26">
        <v>589202.98</v>
      </c>
      <c r="J26">
        <v>371182.71</v>
      </c>
      <c r="K26">
        <v>407096.34</v>
      </c>
      <c r="L26">
        <v>328851.15</v>
      </c>
      <c r="M26">
        <v>394864.23</v>
      </c>
      <c r="N26" s="64">
        <f t="shared" ref="N26:N30" si="3">SUM(B26:M26)</f>
        <v>5283089.28</v>
      </c>
    </row>
    <row r="27" spans="1:14">
      <c r="A27" t="s">
        <v>93</v>
      </c>
      <c r="E27">
        <v>72162.2</v>
      </c>
      <c r="F27">
        <v>239965.23</v>
      </c>
      <c r="G27">
        <v>295312.32</v>
      </c>
      <c r="H27">
        <v>723533.23</v>
      </c>
      <c r="I27">
        <v>928215.87</v>
      </c>
      <c r="J27">
        <v>330636.66</v>
      </c>
      <c r="K27">
        <v>396004.89</v>
      </c>
      <c r="L27">
        <v>0</v>
      </c>
      <c r="M27">
        <v>0</v>
      </c>
      <c r="N27" s="64">
        <f t="shared" si="3"/>
        <v>2985830.4</v>
      </c>
    </row>
    <row r="28" spans="1:14">
      <c r="A28" t="s">
        <v>94</v>
      </c>
      <c r="N28" s="64">
        <f t="shared" si="3"/>
        <v>0</v>
      </c>
    </row>
    <row r="29" spans="1:14">
      <c r="A29" t="s">
        <v>95</v>
      </c>
      <c r="N29" s="64">
        <f t="shared" si="3"/>
        <v>0</v>
      </c>
    </row>
    <row r="30" spans="14:14">
      <c r="N30" s="64">
        <f t="shared" si="3"/>
        <v>0</v>
      </c>
    </row>
    <row r="31" spans="1:14">
      <c r="A31" s="64" t="s">
        <v>24</v>
      </c>
      <c r="B31" s="64">
        <f t="shared" ref="B31:N31" si="4">SUM(B26:B30)</f>
        <v>629383.85</v>
      </c>
      <c r="C31" s="64">
        <f t="shared" si="4"/>
        <v>441556.7</v>
      </c>
      <c r="D31" s="64">
        <f t="shared" si="4"/>
        <v>329136.32</v>
      </c>
      <c r="E31" s="64">
        <f t="shared" si="4"/>
        <v>447276.15</v>
      </c>
      <c r="F31" s="64">
        <f t="shared" si="4"/>
        <v>632907.55</v>
      </c>
      <c r="G31" s="64">
        <f t="shared" si="4"/>
        <v>749342.23</v>
      </c>
      <c r="H31" s="64">
        <f t="shared" si="4"/>
        <v>1293262.05</v>
      </c>
      <c r="I31" s="64">
        <f t="shared" si="4"/>
        <v>1517418.85</v>
      </c>
      <c r="J31" s="64">
        <f t="shared" si="4"/>
        <v>701819.37</v>
      </c>
      <c r="K31" s="64">
        <f t="shared" si="4"/>
        <v>803101.23</v>
      </c>
      <c r="L31" s="64">
        <f t="shared" si="4"/>
        <v>328851.15</v>
      </c>
      <c r="M31" s="64">
        <f t="shared" si="4"/>
        <v>394864.23</v>
      </c>
      <c r="N31" s="64">
        <f t="shared" si="4"/>
        <v>8268919.68</v>
      </c>
    </row>
    <row r="32" spans="1:13">
      <c r="A32" t="s">
        <v>89</v>
      </c>
      <c r="B32" s="65">
        <v>45292</v>
      </c>
      <c r="C32" s="65">
        <v>45323</v>
      </c>
      <c r="D32" s="65">
        <v>45352</v>
      </c>
      <c r="E32" s="65">
        <v>45383</v>
      </c>
      <c r="F32" s="65">
        <v>45413</v>
      </c>
      <c r="G32" s="65">
        <v>45444</v>
      </c>
      <c r="H32" s="65">
        <v>45474</v>
      </c>
      <c r="I32" s="65">
        <v>45505</v>
      </c>
      <c r="J32" s="65">
        <v>45536</v>
      </c>
      <c r="K32" s="65">
        <v>45566</v>
      </c>
      <c r="L32" s="65">
        <v>45597</v>
      </c>
      <c r="M32" s="65">
        <v>45627</v>
      </c>
    </row>
    <row r="33" spans="1:14">
      <c r="A33" t="s">
        <v>92</v>
      </c>
      <c r="B33">
        <v>457641.82</v>
      </c>
      <c r="C33">
        <v>539189.18</v>
      </c>
      <c r="D33">
        <v>409739.27</v>
      </c>
      <c r="E33">
        <v>358660.87</v>
      </c>
      <c r="F33">
        <v>439706.95</v>
      </c>
      <c r="G33">
        <v>471422.76</v>
      </c>
      <c r="H33" s="66">
        <v>560329.44</v>
      </c>
      <c r="I33">
        <v>648660.58</v>
      </c>
      <c r="J33">
        <v>359575.13</v>
      </c>
      <c r="K33">
        <v>416448.05</v>
      </c>
      <c r="L33">
        <v>350792.83</v>
      </c>
      <c r="M33">
        <v>385263.33</v>
      </c>
      <c r="N33" s="64">
        <f t="shared" ref="N33:N38" si="5">SUM(B33:M33)</f>
        <v>5397430.21</v>
      </c>
    </row>
    <row r="34" spans="1:14">
      <c r="A34" t="s">
        <v>93</v>
      </c>
      <c r="B34">
        <v>0</v>
      </c>
      <c r="C34">
        <v>0</v>
      </c>
      <c r="D34">
        <v>88056</v>
      </c>
      <c r="E34">
        <v>338915.43</v>
      </c>
      <c r="F34">
        <v>408798.72</v>
      </c>
      <c r="G34">
        <v>446151.21</v>
      </c>
      <c r="H34">
        <v>975970.75</v>
      </c>
      <c r="I34">
        <v>1306074.2</v>
      </c>
      <c r="J34">
        <v>353810.73</v>
      </c>
      <c r="K34">
        <v>459042.37</v>
      </c>
      <c r="L34">
        <v>40926.93</v>
      </c>
      <c r="M34">
        <v>0</v>
      </c>
      <c r="N34" s="64">
        <f t="shared" si="5"/>
        <v>4417746.34</v>
      </c>
    </row>
    <row r="35" spans="1:14">
      <c r="A35" t="s">
        <v>94</v>
      </c>
      <c r="G35">
        <v>45746.05</v>
      </c>
      <c r="H35">
        <v>99265.1</v>
      </c>
      <c r="I35">
        <v>115501.18</v>
      </c>
      <c r="J35">
        <v>99077.36</v>
      </c>
      <c r="K35">
        <v>107776.99</v>
      </c>
      <c r="L35">
        <v>106327.57</v>
      </c>
      <c r="M35">
        <v>147202.51</v>
      </c>
      <c r="N35" s="64">
        <f t="shared" si="5"/>
        <v>720896.76</v>
      </c>
    </row>
    <row r="36" spans="1:14">
      <c r="A36" t="s">
        <v>95</v>
      </c>
      <c r="G36">
        <v>25131.7</v>
      </c>
      <c r="H36">
        <v>137995.9</v>
      </c>
      <c r="I36">
        <v>185635.9</v>
      </c>
      <c r="J36">
        <v>17341.5</v>
      </c>
      <c r="K36">
        <v>86337.3</v>
      </c>
      <c r="L36">
        <v>0</v>
      </c>
      <c r="M36">
        <v>0</v>
      </c>
      <c r="N36" s="64">
        <f t="shared" si="5"/>
        <v>452442.3</v>
      </c>
    </row>
    <row r="37" spans="14:14">
      <c r="N37" s="64">
        <f t="shared" si="5"/>
        <v>0</v>
      </c>
    </row>
    <row r="38" spans="14:14">
      <c r="N38" s="64">
        <f t="shared" si="5"/>
        <v>0</v>
      </c>
    </row>
    <row r="39" spans="1:14">
      <c r="A39" s="64" t="s">
        <v>24</v>
      </c>
      <c r="B39" s="64">
        <f t="shared" ref="B39:N39" si="6">SUM(B33:B38)</f>
        <v>457641.82</v>
      </c>
      <c r="C39" s="64">
        <f t="shared" si="6"/>
        <v>539189.18</v>
      </c>
      <c r="D39" s="64">
        <f t="shared" si="6"/>
        <v>497795.27</v>
      </c>
      <c r="E39" s="64">
        <f t="shared" si="6"/>
        <v>697576.3</v>
      </c>
      <c r="F39" s="64">
        <f t="shared" si="6"/>
        <v>848505.67</v>
      </c>
      <c r="G39" s="64">
        <f t="shared" si="6"/>
        <v>988451.72</v>
      </c>
      <c r="H39" s="64">
        <f t="shared" si="6"/>
        <v>1773561.19</v>
      </c>
      <c r="I39" s="64">
        <f t="shared" si="6"/>
        <v>2255871.86</v>
      </c>
      <c r="J39" s="64">
        <f t="shared" si="6"/>
        <v>829804.72</v>
      </c>
      <c r="K39" s="64">
        <f t="shared" si="6"/>
        <v>1069604.71</v>
      </c>
      <c r="L39" s="64">
        <f t="shared" si="6"/>
        <v>498047.33</v>
      </c>
      <c r="M39" s="64">
        <f t="shared" si="6"/>
        <v>532465.84</v>
      </c>
      <c r="N39" s="68">
        <f t="shared" si="6"/>
        <v>10988515.61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3"/>
  <sheetViews>
    <sheetView topLeftCell="A67" workbookViewId="0">
      <selection activeCell="D89" sqref="D89"/>
    </sheetView>
  </sheetViews>
  <sheetFormatPr defaultColWidth="8.66666666666667" defaultRowHeight="14.25"/>
  <cols>
    <col min="1" max="1" width="10.0833333333333" customWidth="1"/>
    <col min="2" max="2" width="22.8333333333333" customWidth="1"/>
    <col min="3" max="3" width="33.1666666666667" customWidth="1"/>
    <col min="5" max="5" width="12.8333333333333" customWidth="1"/>
    <col min="6" max="6" width="14.5833333333333" customWidth="1"/>
    <col min="7" max="8" width="22.25" customWidth="1"/>
    <col min="9" max="9" width="14.5833333333333" customWidth="1"/>
  </cols>
  <sheetData>
    <row r="1" ht="15"/>
    <row r="2" ht="15" spans="1:9">
      <c r="A2" s="25" t="s">
        <v>1</v>
      </c>
      <c r="B2" s="25" t="s">
        <v>76</v>
      </c>
      <c r="C2" s="25" t="s">
        <v>2</v>
      </c>
      <c r="D2" s="25" t="s">
        <v>96</v>
      </c>
      <c r="E2" s="36" t="s">
        <v>1</v>
      </c>
      <c r="F2" s="37" t="s">
        <v>2</v>
      </c>
      <c r="G2" s="37" t="s">
        <v>97</v>
      </c>
      <c r="H2" s="37" t="s">
        <v>98</v>
      </c>
      <c r="I2" s="37" t="s">
        <v>98</v>
      </c>
    </row>
    <row r="3" s="21" customFormat="1" spans="1:9">
      <c r="A3" s="26">
        <v>1</v>
      </c>
      <c r="B3" s="27" t="s">
        <v>6</v>
      </c>
      <c r="C3" s="27" t="s">
        <v>5</v>
      </c>
      <c r="D3" s="28">
        <v>1</v>
      </c>
      <c r="E3" s="38">
        <v>1</v>
      </c>
      <c r="F3" s="39" t="s">
        <v>6</v>
      </c>
      <c r="G3" s="40" t="s">
        <v>5</v>
      </c>
      <c r="H3" s="52"/>
      <c r="I3" s="60">
        <v>1.9724</v>
      </c>
    </row>
    <row r="4" spans="1:9">
      <c r="A4" s="26">
        <v>2</v>
      </c>
      <c r="B4" s="27" t="s">
        <v>6</v>
      </c>
      <c r="C4" s="26" t="s">
        <v>20</v>
      </c>
      <c r="D4" s="28">
        <v>1</v>
      </c>
      <c r="E4" s="41">
        <v>2</v>
      </c>
      <c r="F4" s="42" t="s">
        <v>6</v>
      </c>
      <c r="G4" s="43" t="s">
        <v>20</v>
      </c>
      <c r="H4" s="53"/>
      <c r="I4" s="61">
        <v>1.2</v>
      </c>
    </row>
    <row r="5" spans="1:9">
      <c r="A5" s="26">
        <v>3</v>
      </c>
      <c r="B5" s="27" t="s">
        <v>6</v>
      </c>
      <c r="C5" s="26" t="s">
        <v>21</v>
      </c>
      <c r="D5" s="28">
        <v>1</v>
      </c>
      <c r="E5" s="41">
        <v>3</v>
      </c>
      <c r="F5" s="42" t="s">
        <v>6</v>
      </c>
      <c r="G5" s="44" t="s">
        <v>21</v>
      </c>
      <c r="H5" s="54"/>
      <c r="I5" s="61">
        <v>2.2</v>
      </c>
    </row>
    <row r="6" s="22" customFormat="1" spans="1:9">
      <c r="A6" s="29"/>
      <c r="B6" s="30" t="s">
        <v>6</v>
      </c>
      <c r="C6" s="30" t="s">
        <v>99</v>
      </c>
      <c r="D6" s="31">
        <v>3</v>
      </c>
      <c r="E6" s="45"/>
      <c r="F6" s="46" t="s">
        <v>6</v>
      </c>
      <c r="G6" s="47" t="s">
        <v>99</v>
      </c>
      <c r="H6" s="55"/>
      <c r="I6" s="62">
        <f>SUM(I3:I5)</f>
        <v>5.3724</v>
      </c>
    </row>
    <row r="7" s="23" customFormat="1" spans="1:9">
      <c r="A7" s="26">
        <v>4</v>
      </c>
      <c r="B7" s="27" t="s">
        <v>8</v>
      </c>
      <c r="C7" s="27" t="s">
        <v>5</v>
      </c>
      <c r="D7" s="28">
        <v>2</v>
      </c>
      <c r="E7" s="38">
        <v>4</v>
      </c>
      <c r="F7" s="39" t="s">
        <v>8</v>
      </c>
      <c r="G7" s="40" t="s">
        <v>5</v>
      </c>
      <c r="H7" s="52"/>
      <c r="I7" s="60">
        <v>2</v>
      </c>
    </row>
    <row r="8" s="22" customFormat="1" spans="1:9">
      <c r="A8" s="26">
        <v>5</v>
      </c>
      <c r="B8" s="27" t="s">
        <v>8</v>
      </c>
      <c r="C8" s="27" t="s">
        <v>7</v>
      </c>
      <c r="D8" s="28">
        <v>3</v>
      </c>
      <c r="E8" s="41">
        <v>5</v>
      </c>
      <c r="F8" s="42" t="s">
        <v>8</v>
      </c>
      <c r="G8" s="43" t="s">
        <v>7</v>
      </c>
      <c r="H8" s="53"/>
      <c r="I8" s="61">
        <v>3</v>
      </c>
    </row>
    <row r="9" s="22" customFormat="1" spans="1:9">
      <c r="A9" s="26">
        <v>6</v>
      </c>
      <c r="B9" s="27" t="s">
        <v>8</v>
      </c>
      <c r="C9" s="27" t="s">
        <v>9</v>
      </c>
      <c r="D9" s="28">
        <v>3</v>
      </c>
      <c r="E9" s="41">
        <v>6</v>
      </c>
      <c r="F9" s="42" t="s">
        <v>8</v>
      </c>
      <c r="G9" s="43" t="s">
        <v>9</v>
      </c>
      <c r="H9" s="53"/>
      <c r="I9" s="61">
        <v>3</v>
      </c>
    </row>
    <row r="10" s="22" customFormat="1" spans="1:9">
      <c r="A10" s="26">
        <v>7</v>
      </c>
      <c r="B10" s="27" t="s">
        <v>8</v>
      </c>
      <c r="C10" s="27" t="s">
        <v>10</v>
      </c>
      <c r="D10" s="28">
        <v>3</v>
      </c>
      <c r="E10" s="41">
        <v>7</v>
      </c>
      <c r="F10" s="42" t="s">
        <v>8</v>
      </c>
      <c r="G10" s="43" t="s">
        <v>10</v>
      </c>
      <c r="H10" s="53"/>
      <c r="I10" s="61">
        <v>3</v>
      </c>
    </row>
    <row r="11" s="22" customFormat="1" spans="1:9">
      <c r="A11" s="26">
        <v>8</v>
      </c>
      <c r="B11" s="27" t="s">
        <v>8</v>
      </c>
      <c r="C11" s="27" t="s">
        <v>11</v>
      </c>
      <c r="D11" s="28">
        <v>3</v>
      </c>
      <c r="E11" s="41">
        <v>8</v>
      </c>
      <c r="F11" s="42" t="s">
        <v>8</v>
      </c>
      <c r="G11" s="43" t="s">
        <v>11</v>
      </c>
      <c r="H11" s="53"/>
      <c r="I11" s="61">
        <v>3</v>
      </c>
    </row>
    <row r="12" s="22" customFormat="1" spans="1:9">
      <c r="A12" s="26">
        <v>9</v>
      </c>
      <c r="B12" s="27" t="s">
        <v>8</v>
      </c>
      <c r="C12" s="27" t="s">
        <v>12</v>
      </c>
      <c r="D12" s="28">
        <v>3</v>
      </c>
      <c r="E12" s="41">
        <v>9</v>
      </c>
      <c r="F12" s="42" t="s">
        <v>8</v>
      </c>
      <c r="G12" s="43" t="s">
        <v>12</v>
      </c>
      <c r="H12" s="53"/>
      <c r="I12" s="61">
        <v>3</v>
      </c>
    </row>
    <row r="13" s="22" customFormat="1" spans="1:9">
      <c r="A13" s="26">
        <v>10</v>
      </c>
      <c r="B13" s="27" t="s">
        <v>8</v>
      </c>
      <c r="C13" s="27" t="s">
        <v>13</v>
      </c>
      <c r="D13" s="28">
        <v>3</v>
      </c>
      <c r="E13" s="41">
        <v>10</v>
      </c>
      <c r="F13" s="42" t="s">
        <v>8</v>
      </c>
      <c r="G13" s="43" t="s">
        <v>13</v>
      </c>
      <c r="H13" s="53"/>
      <c r="I13" s="61">
        <v>3</v>
      </c>
    </row>
    <row r="14" s="22" customFormat="1" spans="1:9">
      <c r="A14" s="26">
        <v>11</v>
      </c>
      <c r="B14" s="27" t="s">
        <v>8</v>
      </c>
      <c r="C14" s="27" t="s">
        <v>14</v>
      </c>
      <c r="D14" s="28">
        <v>3</v>
      </c>
      <c r="E14" s="41">
        <v>11</v>
      </c>
      <c r="F14" s="42" t="s">
        <v>8</v>
      </c>
      <c r="G14" s="43" t="s">
        <v>14</v>
      </c>
      <c r="H14" s="53"/>
      <c r="I14" s="61">
        <v>3</v>
      </c>
    </row>
    <row r="15" s="22" customFormat="1" spans="1:9">
      <c r="A15" s="26">
        <v>12</v>
      </c>
      <c r="B15" s="27" t="s">
        <v>8</v>
      </c>
      <c r="C15" s="27" t="s">
        <v>15</v>
      </c>
      <c r="D15" s="28">
        <v>3</v>
      </c>
      <c r="E15" s="41">
        <v>12</v>
      </c>
      <c r="F15" s="42" t="s">
        <v>8</v>
      </c>
      <c r="G15" s="43" t="s">
        <v>15</v>
      </c>
      <c r="H15" s="53"/>
      <c r="I15" s="61">
        <v>3</v>
      </c>
    </row>
    <row r="16" s="22" customFormat="1" spans="1:9">
      <c r="A16" s="26">
        <v>13</v>
      </c>
      <c r="B16" s="27" t="s">
        <v>8</v>
      </c>
      <c r="C16" s="27" t="s">
        <v>16</v>
      </c>
      <c r="D16" s="28">
        <v>3</v>
      </c>
      <c r="E16" s="41">
        <v>13</v>
      </c>
      <c r="F16" s="42" t="s">
        <v>8</v>
      </c>
      <c r="G16" s="43" t="s">
        <v>16</v>
      </c>
      <c r="H16" s="53"/>
      <c r="I16" s="61">
        <v>3</v>
      </c>
    </row>
    <row r="17" s="22" customFormat="1" spans="1:9">
      <c r="A17" s="26">
        <v>14</v>
      </c>
      <c r="B17" s="27" t="s">
        <v>8</v>
      </c>
      <c r="C17" s="27" t="s">
        <v>17</v>
      </c>
      <c r="D17" s="28">
        <v>3</v>
      </c>
      <c r="E17" s="41">
        <v>14</v>
      </c>
      <c r="F17" s="42" t="s">
        <v>8</v>
      </c>
      <c r="G17" s="43" t="s">
        <v>17</v>
      </c>
      <c r="H17" s="53"/>
      <c r="I17" s="61">
        <v>3</v>
      </c>
    </row>
    <row r="18" s="22" customFormat="1" spans="1:9">
      <c r="A18" s="29"/>
      <c r="B18" s="30" t="s">
        <v>8</v>
      </c>
      <c r="C18" s="30" t="s">
        <v>99</v>
      </c>
      <c r="D18" s="31">
        <v>32</v>
      </c>
      <c r="E18" s="45"/>
      <c r="F18" s="46" t="s">
        <v>8</v>
      </c>
      <c r="G18" s="47" t="s">
        <v>99</v>
      </c>
      <c r="H18" s="55"/>
      <c r="I18" s="62">
        <f>SUM(I7:I17)</f>
        <v>32</v>
      </c>
    </row>
    <row r="19" s="24" customFormat="1" spans="1:9">
      <c r="A19" s="26">
        <v>15</v>
      </c>
      <c r="B19" s="27" t="s">
        <v>19</v>
      </c>
      <c r="C19" s="27" t="s">
        <v>18</v>
      </c>
      <c r="D19" s="28">
        <v>5</v>
      </c>
      <c r="E19" s="41">
        <v>15</v>
      </c>
      <c r="F19" s="42" t="s">
        <v>19</v>
      </c>
      <c r="G19" s="43" t="s">
        <v>18</v>
      </c>
      <c r="H19" s="53"/>
      <c r="I19" s="61">
        <v>5</v>
      </c>
    </row>
    <row r="20" s="22" customFormat="1" spans="1:9">
      <c r="A20" s="29"/>
      <c r="B20" s="30" t="s">
        <v>19</v>
      </c>
      <c r="C20" s="30" t="s">
        <v>99</v>
      </c>
      <c r="D20" s="31">
        <v>5</v>
      </c>
      <c r="E20" s="45"/>
      <c r="F20" s="46" t="s">
        <v>19</v>
      </c>
      <c r="G20" s="47" t="s">
        <v>99</v>
      </c>
      <c r="H20" s="55"/>
      <c r="I20" s="62">
        <f>SUM(I19:I19)</f>
        <v>5</v>
      </c>
    </row>
    <row r="21" s="24" customFormat="1" spans="1:9">
      <c r="A21" s="26">
        <v>16</v>
      </c>
      <c r="B21" s="27" t="s">
        <v>23</v>
      </c>
      <c r="C21" s="27" t="s">
        <v>22</v>
      </c>
      <c r="D21" s="28">
        <v>2</v>
      </c>
      <c r="E21" s="41">
        <v>16</v>
      </c>
      <c r="F21" s="42" t="s">
        <v>23</v>
      </c>
      <c r="G21" s="43" t="s">
        <v>22</v>
      </c>
      <c r="H21" s="53"/>
      <c r="I21" s="61">
        <v>2</v>
      </c>
    </row>
    <row r="22" s="22" customFormat="1" spans="1:9">
      <c r="A22" s="29"/>
      <c r="B22" s="30" t="s">
        <v>23</v>
      </c>
      <c r="C22" s="30" t="s">
        <v>99</v>
      </c>
      <c r="D22" s="31">
        <v>2</v>
      </c>
      <c r="E22" s="45"/>
      <c r="F22" s="46" t="s">
        <v>23</v>
      </c>
      <c r="G22" s="47" t="s">
        <v>99</v>
      </c>
      <c r="H22" s="55"/>
      <c r="I22" s="62">
        <f>SUM(I21:I21)</f>
        <v>2</v>
      </c>
    </row>
    <row r="23" ht="15" spans="1:9">
      <c r="A23" s="32"/>
      <c r="B23" s="33" t="s">
        <v>24</v>
      </c>
      <c r="C23" s="34"/>
      <c r="D23" s="35">
        <v>44.37</v>
      </c>
      <c r="E23" s="48"/>
      <c r="F23" s="49" t="s">
        <v>24</v>
      </c>
      <c r="G23" s="50"/>
      <c r="H23" s="56"/>
      <c r="I23" s="63">
        <f>SUM(I6,I18,I20,I22)</f>
        <v>44.3724</v>
      </c>
    </row>
    <row r="24" ht="15"/>
    <row r="28" ht="15"/>
    <row r="29" ht="15" spans="1:3">
      <c r="A29" s="36" t="s">
        <v>1</v>
      </c>
      <c r="B29" s="37" t="s">
        <v>2</v>
      </c>
      <c r="C29" s="37" t="s">
        <v>97</v>
      </c>
    </row>
    <row r="30" spans="1:3">
      <c r="A30" s="38">
        <v>1</v>
      </c>
      <c r="B30" s="39" t="s">
        <v>6</v>
      </c>
      <c r="C30" s="40" t="s">
        <v>5</v>
      </c>
    </row>
    <row r="31" spans="1:3">
      <c r="A31" s="41">
        <v>2</v>
      </c>
      <c r="B31" s="42" t="s">
        <v>6</v>
      </c>
      <c r="C31" s="43" t="s">
        <v>20</v>
      </c>
    </row>
    <row r="32" spans="1:3">
      <c r="A32" s="41">
        <v>3</v>
      </c>
      <c r="B32" s="42" t="s">
        <v>6</v>
      </c>
      <c r="C32" s="44" t="s">
        <v>21</v>
      </c>
    </row>
    <row r="33" spans="1:3">
      <c r="A33" s="45"/>
      <c r="B33" s="46" t="s">
        <v>6</v>
      </c>
      <c r="C33" s="47" t="s">
        <v>99</v>
      </c>
    </row>
    <row r="34" spans="1:3">
      <c r="A34" s="38">
        <v>4</v>
      </c>
      <c r="B34" s="39" t="s">
        <v>8</v>
      </c>
      <c r="C34" s="40" t="s">
        <v>5</v>
      </c>
    </row>
    <row r="35" spans="1:3">
      <c r="A35" s="41">
        <v>5</v>
      </c>
      <c r="B35" s="42" t="s">
        <v>8</v>
      </c>
      <c r="C35" s="43" t="s">
        <v>7</v>
      </c>
    </row>
    <row r="36" spans="1:3">
      <c r="A36" s="41">
        <v>6</v>
      </c>
      <c r="B36" s="42" t="s">
        <v>8</v>
      </c>
      <c r="C36" s="43" t="s">
        <v>9</v>
      </c>
    </row>
    <row r="37" spans="1:3">
      <c r="A37" s="41">
        <v>7</v>
      </c>
      <c r="B37" s="42" t="s">
        <v>8</v>
      </c>
      <c r="C37" s="43" t="s">
        <v>10</v>
      </c>
    </row>
    <row r="38" spans="1:3">
      <c r="A38" s="41">
        <v>8</v>
      </c>
      <c r="B38" s="42" t="s">
        <v>8</v>
      </c>
      <c r="C38" s="43" t="s">
        <v>11</v>
      </c>
    </row>
    <row r="39" spans="1:3">
      <c r="A39" s="41">
        <v>9</v>
      </c>
      <c r="B39" s="42" t="s">
        <v>8</v>
      </c>
      <c r="C39" s="43" t="s">
        <v>12</v>
      </c>
    </row>
    <row r="40" spans="1:3">
      <c r="A40" s="41">
        <v>10</v>
      </c>
      <c r="B40" s="42" t="s">
        <v>8</v>
      </c>
      <c r="C40" s="43" t="s">
        <v>13</v>
      </c>
    </row>
    <row r="41" spans="1:3">
      <c r="A41" s="41">
        <v>11</v>
      </c>
      <c r="B41" s="42" t="s">
        <v>8</v>
      </c>
      <c r="C41" s="43" t="s">
        <v>14</v>
      </c>
    </row>
    <row r="42" spans="1:3">
      <c r="A42" s="41">
        <v>12</v>
      </c>
      <c r="B42" s="42" t="s">
        <v>8</v>
      </c>
      <c r="C42" s="43" t="s">
        <v>15</v>
      </c>
    </row>
    <row r="43" spans="1:3">
      <c r="A43" s="41">
        <v>13</v>
      </c>
      <c r="B43" s="42" t="s">
        <v>8</v>
      </c>
      <c r="C43" s="43" t="s">
        <v>16</v>
      </c>
    </row>
    <row r="44" spans="1:3">
      <c r="A44" s="41">
        <v>14</v>
      </c>
      <c r="B44" s="42" t="s">
        <v>8</v>
      </c>
      <c r="C44" s="43" t="s">
        <v>17</v>
      </c>
    </row>
    <row r="45" spans="1:3">
      <c r="A45" s="45"/>
      <c r="B45" s="46" t="s">
        <v>8</v>
      </c>
      <c r="C45" s="47" t="s">
        <v>99</v>
      </c>
    </row>
    <row r="46" spans="1:3">
      <c r="A46" s="41">
        <v>15</v>
      </c>
      <c r="B46" s="42" t="s">
        <v>19</v>
      </c>
      <c r="C46" s="43" t="s">
        <v>18</v>
      </c>
    </row>
    <row r="47" spans="1:3">
      <c r="A47" s="45"/>
      <c r="B47" s="46" t="s">
        <v>19</v>
      </c>
      <c r="C47" s="47" t="s">
        <v>99</v>
      </c>
    </row>
    <row r="48" spans="1:3">
      <c r="A48" s="41">
        <v>16</v>
      </c>
      <c r="B48" s="42" t="s">
        <v>23</v>
      </c>
      <c r="C48" s="43" t="s">
        <v>22</v>
      </c>
    </row>
    <row r="49" spans="1:3">
      <c r="A49" s="45"/>
      <c r="B49" s="46" t="s">
        <v>23</v>
      </c>
      <c r="C49" s="47" t="s">
        <v>99</v>
      </c>
    </row>
    <row r="50" ht="15" spans="1:3">
      <c r="A50" s="48"/>
      <c r="B50" s="49" t="s">
        <v>24</v>
      </c>
      <c r="C50" s="50"/>
    </row>
    <row r="51" ht="15.75"/>
    <row r="52" ht="15" spans="1:5">
      <c r="A52" s="36" t="s">
        <v>1</v>
      </c>
      <c r="B52" s="37" t="s">
        <v>100</v>
      </c>
      <c r="C52" s="37" t="s">
        <v>101</v>
      </c>
      <c r="D52" s="37" t="s">
        <v>102</v>
      </c>
      <c r="E52" s="57" t="s">
        <v>103</v>
      </c>
    </row>
    <row r="53" spans="1:5">
      <c r="A53" s="41">
        <v>1</v>
      </c>
      <c r="B53" s="42" t="s">
        <v>31</v>
      </c>
      <c r="C53" s="51">
        <v>159900</v>
      </c>
      <c r="D53" s="51">
        <v>144900</v>
      </c>
      <c r="E53" s="58">
        <v>43470</v>
      </c>
    </row>
    <row r="54" spans="1:5">
      <c r="A54" s="41">
        <v>2</v>
      </c>
      <c r="B54" s="42" t="s">
        <v>32</v>
      </c>
      <c r="C54" s="51">
        <v>467600</v>
      </c>
      <c r="D54" s="51">
        <v>357300</v>
      </c>
      <c r="E54" s="58">
        <v>50000</v>
      </c>
    </row>
    <row r="55" spans="1:5">
      <c r="A55" s="41">
        <v>3</v>
      </c>
      <c r="B55" s="42" t="s">
        <v>33</v>
      </c>
      <c r="C55" s="51">
        <v>100000</v>
      </c>
      <c r="D55" s="51">
        <v>66059.81</v>
      </c>
      <c r="E55" s="58">
        <v>19817.94</v>
      </c>
    </row>
    <row r="56" spans="1:5">
      <c r="A56" s="41">
        <v>4</v>
      </c>
      <c r="B56" s="42" t="s">
        <v>34</v>
      </c>
      <c r="C56" s="51">
        <v>360000</v>
      </c>
      <c r="D56" s="51">
        <v>34631</v>
      </c>
      <c r="E56" s="58">
        <v>10389.3</v>
      </c>
    </row>
    <row r="57" spans="1:5">
      <c r="A57" s="41">
        <v>5</v>
      </c>
      <c r="B57" s="42" t="s">
        <v>35</v>
      </c>
      <c r="C57" s="51">
        <v>5500000</v>
      </c>
      <c r="D57" s="51">
        <v>600000</v>
      </c>
      <c r="E57" s="59"/>
    </row>
    <row r="58" ht="15" spans="1:5">
      <c r="A58" s="48"/>
      <c r="B58" s="49" t="s">
        <v>24</v>
      </c>
      <c r="C58" s="50">
        <v>6587500</v>
      </c>
      <c r="D58" s="50">
        <v>1202890.81</v>
      </c>
      <c r="E58" s="56">
        <v>123677.24</v>
      </c>
    </row>
    <row r="59" ht="15"/>
    <row r="71" ht="15"/>
    <row r="72" ht="15" spans="1:4">
      <c r="A72" s="25" t="s">
        <v>1</v>
      </c>
      <c r="B72" s="25" t="s">
        <v>76</v>
      </c>
      <c r="C72" s="25" t="s">
        <v>2</v>
      </c>
      <c r="D72" s="25" t="s">
        <v>96</v>
      </c>
    </row>
    <row r="73" spans="1:4">
      <c r="A73" s="26">
        <v>1</v>
      </c>
      <c r="B73" s="27" t="s">
        <v>6</v>
      </c>
      <c r="C73" s="27" t="s">
        <v>5</v>
      </c>
      <c r="D73" s="28">
        <v>1</v>
      </c>
    </row>
    <row r="74" spans="1:4">
      <c r="A74" s="26">
        <v>2</v>
      </c>
      <c r="B74" s="27" t="s">
        <v>6</v>
      </c>
      <c r="C74" s="26" t="s">
        <v>20</v>
      </c>
      <c r="D74" s="28">
        <v>1</v>
      </c>
    </row>
    <row r="75" spans="1:4">
      <c r="A75" s="26">
        <v>3</v>
      </c>
      <c r="B75" s="27" t="s">
        <v>6</v>
      </c>
      <c r="C75" s="26" t="s">
        <v>21</v>
      </c>
      <c r="D75" s="28">
        <v>1</v>
      </c>
    </row>
    <row r="76" spans="1:4">
      <c r="A76" s="26">
        <v>4</v>
      </c>
      <c r="B76" s="27" t="s">
        <v>8</v>
      </c>
      <c r="C76" s="27" t="s">
        <v>5</v>
      </c>
      <c r="D76" s="28">
        <v>2</v>
      </c>
    </row>
    <row r="77" spans="1:4">
      <c r="A77" s="26">
        <v>5</v>
      </c>
      <c r="B77" s="27" t="s">
        <v>8</v>
      </c>
      <c r="C77" s="27" t="s">
        <v>7</v>
      </c>
      <c r="D77" s="28">
        <v>3</v>
      </c>
    </row>
    <row r="78" spans="1:4">
      <c r="A78" s="26">
        <v>6</v>
      </c>
      <c r="B78" s="27" t="s">
        <v>8</v>
      </c>
      <c r="C78" s="27" t="s">
        <v>9</v>
      </c>
      <c r="D78" s="28">
        <v>3</v>
      </c>
    </row>
    <row r="79" spans="1:4">
      <c r="A79" s="26">
        <v>7</v>
      </c>
      <c r="B79" s="27" t="s">
        <v>8</v>
      </c>
      <c r="C79" s="27" t="s">
        <v>10</v>
      </c>
      <c r="D79" s="28">
        <v>3</v>
      </c>
    </row>
    <row r="80" spans="1:4">
      <c r="A80" s="26">
        <v>8</v>
      </c>
      <c r="B80" s="27" t="s">
        <v>8</v>
      </c>
      <c r="C80" s="27" t="s">
        <v>11</v>
      </c>
      <c r="D80" s="28">
        <v>3</v>
      </c>
    </row>
    <row r="81" spans="1:4">
      <c r="A81" s="26">
        <v>9</v>
      </c>
      <c r="B81" s="27" t="s">
        <v>8</v>
      </c>
      <c r="C81" s="27" t="s">
        <v>12</v>
      </c>
      <c r="D81" s="28">
        <v>3</v>
      </c>
    </row>
    <row r="82" spans="1:4">
      <c r="A82" s="26">
        <v>10</v>
      </c>
      <c r="B82" s="27" t="s">
        <v>8</v>
      </c>
      <c r="C82" s="27" t="s">
        <v>13</v>
      </c>
      <c r="D82" s="28">
        <v>3</v>
      </c>
    </row>
    <row r="83" spans="1:4">
      <c r="A83" s="26">
        <v>11</v>
      </c>
      <c r="B83" s="27" t="s">
        <v>8</v>
      </c>
      <c r="C83" s="27" t="s">
        <v>14</v>
      </c>
      <c r="D83" s="28">
        <v>3</v>
      </c>
    </row>
    <row r="84" spans="1:4">
      <c r="A84" s="26">
        <v>12</v>
      </c>
      <c r="B84" s="27" t="s">
        <v>8</v>
      </c>
      <c r="C84" s="27" t="s">
        <v>15</v>
      </c>
      <c r="D84" s="28">
        <v>3</v>
      </c>
    </row>
    <row r="85" spans="1:4">
      <c r="A85" s="26">
        <v>13</v>
      </c>
      <c r="B85" s="27" t="s">
        <v>8</v>
      </c>
      <c r="C85" s="27" t="s">
        <v>16</v>
      </c>
      <c r="D85" s="28">
        <v>3</v>
      </c>
    </row>
    <row r="86" spans="1:4">
      <c r="A86" s="26">
        <v>14</v>
      </c>
      <c r="B86" s="27" t="s">
        <v>8</v>
      </c>
      <c r="C86" s="27" t="s">
        <v>17</v>
      </c>
      <c r="D86" s="28">
        <v>3</v>
      </c>
    </row>
    <row r="87" spans="1:4">
      <c r="A87" s="29"/>
      <c r="B87" s="30" t="s">
        <v>8</v>
      </c>
      <c r="C87" s="30" t="s">
        <v>99</v>
      </c>
      <c r="D87" s="31">
        <v>32</v>
      </c>
    </row>
    <row r="88" spans="1:4">
      <c r="A88" s="26">
        <v>15</v>
      </c>
      <c r="B88" s="27" t="s">
        <v>19</v>
      </c>
      <c r="C88" s="27" t="s">
        <v>18</v>
      </c>
      <c r="D88" s="28">
        <v>5</v>
      </c>
    </row>
    <row r="89" spans="1:4">
      <c r="A89" s="29"/>
      <c r="B89" s="30" t="s">
        <v>19</v>
      </c>
      <c r="C89" s="30" t="s">
        <v>99</v>
      </c>
      <c r="D89" s="31">
        <v>5</v>
      </c>
    </row>
    <row r="90" spans="1:4">
      <c r="A90" s="26">
        <v>16</v>
      </c>
      <c r="B90" s="27" t="s">
        <v>23</v>
      </c>
      <c r="C90" s="27" t="s">
        <v>22</v>
      </c>
      <c r="D90" s="28">
        <v>2</v>
      </c>
    </row>
    <row r="91" spans="1:4">
      <c r="A91" s="29"/>
      <c r="B91" s="30" t="s">
        <v>23</v>
      </c>
      <c r="C91" s="30" t="s">
        <v>99</v>
      </c>
      <c r="D91" s="31">
        <v>2</v>
      </c>
    </row>
    <row r="92" ht="15" spans="1:4">
      <c r="A92" s="32"/>
      <c r="B92" s="33" t="s">
        <v>24</v>
      </c>
      <c r="C92" s="34"/>
      <c r="D92" s="35">
        <v>44.37</v>
      </c>
    </row>
    <row r="93" ht="15"/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E5" sqref="$A5:$XFD5"/>
    </sheetView>
  </sheetViews>
  <sheetFormatPr defaultColWidth="8.66666666666667" defaultRowHeight="14.25" outlineLevelCol="6"/>
  <cols>
    <col min="1" max="1" width="4.58333333333333" customWidth="1"/>
    <col min="2" max="2" width="23.0833333333333" customWidth="1"/>
    <col min="3" max="3" width="8.25" customWidth="1"/>
    <col min="4" max="4" width="8.83333333333333" customWidth="1"/>
    <col min="5" max="5" width="7.5" customWidth="1"/>
    <col min="6" max="6" width="9.58333333333333" customWidth="1"/>
    <col min="7" max="7" width="6.25" style="1" customWidth="1"/>
  </cols>
  <sheetData>
    <row r="1" ht="23.25" spans="1:7">
      <c r="A1" s="2" t="s">
        <v>1</v>
      </c>
      <c r="B1" s="3" t="s">
        <v>2</v>
      </c>
      <c r="C1" s="4" t="s">
        <v>104</v>
      </c>
      <c r="D1" s="4" t="s">
        <v>105</v>
      </c>
      <c r="E1" s="4" t="s">
        <v>106</v>
      </c>
      <c r="F1" s="16" t="s">
        <v>107</v>
      </c>
      <c r="G1" s="17" t="s">
        <v>24</v>
      </c>
    </row>
    <row r="2" spans="1:7">
      <c r="A2" s="5">
        <v>1</v>
      </c>
      <c r="B2" s="6" t="s">
        <v>5</v>
      </c>
      <c r="C2" s="7">
        <v>1</v>
      </c>
      <c r="D2" s="7">
        <v>1</v>
      </c>
      <c r="E2" s="10">
        <v>0</v>
      </c>
      <c r="F2" s="10">
        <v>0</v>
      </c>
      <c r="G2" s="18">
        <f>SUM(C2:F2)</f>
        <v>2</v>
      </c>
    </row>
    <row r="3" spans="1:7">
      <c r="A3" s="8">
        <v>2</v>
      </c>
      <c r="B3" s="9" t="s">
        <v>7</v>
      </c>
      <c r="C3" s="10">
        <v>0</v>
      </c>
      <c r="D3" s="7">
        <v>1</v>
      </c>
      <c r="E3" s="10">
        <v>0</v>
      </c>
      <c r="F3" s="10">
        <v>0</v>
      </c>
      <c r="G3" s="7">
        <f t="shared" ref="G3:G17" si="0">SUM(C3:F3)</f>
        <v>1</v>
      </c>
    </row>
    <row r="4" spans="1:7">
      <c r="A4" s="5">
        <v>3</v>
      </c>
      <c r="B4" s="9" t="s">
        <v>9</v>
      </c>
      <c r="C4" s="10">
        <v>0</v>
      </c>
      <c r="D4" s="7">
        <v>1</v>
      </c>
      <c r="E4" s="10">
        <v>0</v>
      </c>
      <c r="F4" s="10">
        <v>0</v>
      </c>
      <c r="G4" s="7">
        <f t="shared" si="0"/>
        <v>1</v>
      </c>
    </row>
    <row r="5" spans="1:7">
      <c r="A5" s="8">
        <v>4</v>
      </c>
      <c r="B5" s="9" t="s">
        <v>10</v>
      </c>
      <c r="C5" s="10">
        <v>0</v>
      </c>
      <c r="D5" s="7">
        <v>1</v>
      </c>
      <c r="E5" s="10">
        <v>0</v>
      </c>
      <c r="F5" s="10">
        <v>0</v>
      </c>
      <c r="G5" s="7">
        <f t="shared" si="0"/>
        <v>1</v>
      </c>
    </row>
    <row r="6" spans="1:7">
      <c r="A6" s="5">
        <v>5</v>
      </c>
      <c r="B6" s="9" t="s">
        <v>11</v>
      </c>
      <c r="C6" s="10">
        <v>0</v>
      </c>
      <c r="D6" s="7">
        <v>1</v>
      </c>
      <c r="E6" s="10">
        <v>0</v>
      </c>
      <c r="F6" s="10">
        <v>0</v>
      </c>
      <c r="G6" s="7">
        <f t="shared" si="0"/>
        <v>1</v>
      </c>
    </row>
    <row r="7" spans="1:7">
      <c r="A7" s="8">
        <v>6</v>
      </c>
      <c r="B7" s="9" t="s">
        <v>12</v>
      </c>
      <c r="C7" s="10">
        <v>0</v>
      </c>
      <c r="D7" s="7">
        <v>1</v>
      </c>
      <c r="E7" s="10">
        <v>0</v>
      </c>
      <c r="F7" s="10">
        <v>0</v>
      </c>
      <c r="G7" s="7">
        <f t="shared" si="0"/>
        <v>1</v>
      </c>
    </row>
    <row r="8" spans="1:7">
      <c r="A8" s="5">
        <v>7</v>
      </c>
      <c r="B8" s="9" t="s">
        <v>13</v>
      </c>
      <c r="C8" s="10">
        <v>0</v>
      </c>
      <c r="D8" s="7">
        <v>1</v>
      </c>
      <c r="E8" s="10">
        <v>0</v>
      </c>
      <c r="F8" s="10">
        <v>0</v>
      </c>
      <c r="G8" s="7">
        <f t="shared" si="0"/>
        <v>1</v>
      </c>
    </row>
    <row r="9" spans="1:7">
      <c r="A9" s="8">
        <v>8</v>
      </c>
      <c r="B9" s="9" t="s">
        <v>14</v>
      </c>
      <c r="C9" s="10">
        <v>0</v>
      </c>
      <c r="D9" s="7">
        <v>1</v>
      </c>
      <c r="E9" s="10">
        <v>0</v>
      </c>
      <c r="F9" s="10">
        <v>0</v>
      </c>
      <c r="G9" s="7">
        <f t="shared" si="0"/>
        <v>1</v>
      </c>
    </row>
    <row r="10" spans="1:7">
      <c r="A10" s="5">
        <v>9</v>
      </c>
      <c r="B10" s="9" t="s">
        <v>15</v>
      </c>
      <c r="C10" s="10">
        <v>0</v>
      </c>
      <c r="D10" s="7">
        <v>1</v>
      </c>
      <c r="E10" s="10">
        <v>0</v>
      </c>
      <c r="F10" s="10">
        <v>0</v>
      </c>
      <c r="G10" s="7">
        <f t="shared" si="0"/>
        <v>1</v>
      </c>
    </row>
    <row r="11" spans="1:7">
      <c r="A11" s="8">
        <v>10</v>
      </c>
      <c r="B11" s="9" t="s">
        <v>16</v>
      </c>
      <c r="C11" s="10">
        <v>0</v>
      </c>
      <c r="D11" s="7">
        <v>1</v>
      </c>
      <c r="E11" s="10">
        <v>0</v>
      </c>
      <c r="F11" s="10">
        <v>0</v>
      </c>
      <c r="G11" s="7">
        <f t="shared" si="0"/>
        <v>1</v>
      </c>
    </row>
    <row r="12" spans="1:7">
      <c r="A12" s="5">
        <v>11</v>
      </c>
      <c r="B12" s="9" t="s">
        <v>17</v>
      </c>
      <c r="C12" s="10">
        <v>0</v>
      </c>
      <c r="D12" s="7">
        <v>1</v>
      </c>
      <c r="E12" s="10">
        <v>0</v>
      </c>
      <c r="F12" s="10">
        <v>0</v>
      </c>
      <c r="G12" s="7">
        <f t="shared" si="0"/>
        <v>1</v>
      </c>
    </row>
    <row r="13" spans="1:7">
      <c r="A13" s="8">
        <v>12</v>
      </c>
      <c r="B13" s="9" t="s">
        <v>18</v>
      </c>
      <c r="C13" s="10">
        <v>0</v>
      </c>
      <c r="D13" s="10">
        <v>0</v>
      </c>
      <c r="E13" s="7">
        <v>1</v>
      </c>
      <c r="F13" s="10">
        <v>0</v>
      </c>
      <c r="G13" s="7">
        <f t="shared" si="0"/>
        <v>1</v>
      </c>
    </row>
    <row r="14" spans="1:7">
      <c r="A14" s="5">
        <v>13</v>
      </c>
      <c r="B14" s="9" t="s">
        <v>20</v>
      </c>
      <c r="C14" s="7">
        <v>1</v>
      </c>
      <c r="D14" s="10">
        <v>0</v>
      </c>
      <c r="E14" s="10">
        <v>0</v>
      </c>
      <c r="F14" s="10">
        <v>0</v>
      </c>
      <c r="G14" s="7">
        <f t="shared" si="0"/>
        <v>1</v>
      </c>
    </row>
    <row r="15" spans="1:7">
      <c r="A15" s="8">
        <v>14</v>
      </c>
      <c r="B15" s="11" t="s">
        <v>21</v>
      </c>
      <c r="C15" s="7">
        <v>2</v>
      </c>
      <c r="D15" s="10">
        <v>0</v>
      </c>
      <c r="E15" s="10">
        <v>0</v>
      </c>
      <c r="F15" s="10">
        <v>0</v>
      </c>
      <c r="G15" s="7">
        <f t="shared" si="0"/>
        <v>2</v>
      </c>
    </row>
    <row r="16" spans="1:7">
      <c r="A16" s="5">
        <v>15</v>
      </c>
      <c r="B16" s="9" t="s">
        <v>22</v>
      </c>
      <c r="C16" s="10">
        <v>0</v>
      </c>
      <c r="D16" s="10">
        <v>0</v>
      </c>
      <c r="E16" s="10">
        <v>0</v>
      </c>
      <c r="F16" s="7">
        <v>1</v>
      </c>
      <c r="G16" s="7">
        <f t="shared" si="0"/>
        <v>1</v>
      </c>
    </row>
    <row r="17" ht="15" spans="1:7">
      <c r="A17" s="12"/>
      <c r="B17" s="13" t="s">
        <v>24</v>
      </c>
      <c r="C17" s="14">
        <f t="shared" ref="C17:F17" si="1">SUM(C2:C16)</f>
        <v>4</v>
      </c>
      <c r="D17" s="15">
        <f t="shared" si="1"/>
        <v>11</v>
      </c>
      <c r="E17" s="15">
        <f t="shared" si="1"/>
        <v>1</v>
      </c>
      <c r="F17" s="19">
        <f t="shared" si="1"/>
        <v>1</v>
      </c>
      <c r="G17" s="20">
        <f t="shared" si="0"/>
        <v>17</v>
      </c>
    </row>
    <row r="18" ht="15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附表1项目申报资金审核情况表</vt:lpstr>
      <vt:lpstr>附表1项目资料审核明细表</vt:lpstr>
      <vt:lpstr>附表3项目申报资金审核明细表-佑安托育</vt:lpstr>
      <vt:lpstr>附表2项目资料审核情况表 </vt:lpstr>
      <vt:lpstr>备查表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tia0089</dc:creator>
  <cp:lastModifiedBy>uos</cp:lastModifiedBy>
  <dcterms:created xsi:type="dcterms:W3CDTF">2015-06-06T02:19:00Z</dcterms:created>
  <cp:lastPrinted>2025-04-11T14:23:00Z</cp:lastPrinted>
  <dcterms:modified xsi:type="dcterms:W3CDTF">2025-06-03T17:00:42Z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A08D81C0D8CB392DBAB93E68CD2E611C_43</vt:lpwstr>
  </property>
  <property fmtid="{D5CDD505-2E9C-101B-9397-08002B2CF9AE}" pid="3" name="KSOProductBuildVer">
    <vt:lpwstr>2052-12.8.2.15209</vt:lpwstr>
  </property>
</Properties>
</file>